
<file path=[Content_Types].xml><?xml version="1.0" encoding="utf-8"?>
<Types xmlns="http://schemas.openxmlformats.org/package/2006/content-type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harts/chart1.xml" ContentType="application/vnd.openxmlformats-officedocument.drawingml.chart+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1028"/>
  <workbookPr/>
  <mc:AlternateContent xmlns:mc="http://schemas.openxmlformats.org/markup-compatibility/2006">
    <mc:Choice Requires="x15">
      <x15ac:absPath xmlns:x15ac="http://schemas.microsoft.com/office/spreadsheetml/2010/11/ac" url="/Users/keno/Library/Mobile Documents/com~apple~CloudDocs/Documents/Christian-Albrechts-Universität zu Kiel/Hochschulpolitik/Studierendenparlament/Sitzungsunterlagen (Unsortiert)/Sitzungsunterlagen 2023:24/4. Sitzung 2023-11-20/"/>
    </mc:Choice>
  </mc:AlternateContent>
  <xr:revisionPtr revIDLastSave="0" documentId="13_ncr:1_{F75FDC27-E17C-9047-A82C-A29A4C01950D}" xr6:coauthVersionLast="47" xr6:coauthVersionMax="47" xr10:uidLastSave="{00000000-0000-0000-0000-000000000000}"/>
  <bookViews>
    <workbookView xWindow="0" yWindow="760" windowWidth="30240" windowHeight="18880" activeTab="1" xr2:uid="{00000000-000D-0000-FFFF-FFFF00000000}"/>
  </bookViews>
  <sheets>
    <sheet name="Übersicht" sheetId="1" r:id="rId1"/>
    <sheet name="Anträge" sheetId="2" r:id="rId2"/>
  </sheets>
  <definedNames>
    <definedName name="_xlnm.Print_Area" localSheetId="0">Übersicht!$A$1:$F$33</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P89" i="2" l="1"/>
  <c r="O29" i="2"/>
  <c r="O30" i="2"/>
  <c r="O31" i="2"/>
  <c r="O32" i="2"/>
  <c r="O33" i="2"/>
  <c r="O34" i="2"/>
  <c r="O35" i="2"/>
  <c r="O36" i="2"/>
  <c r="O37" i="2"/>
  <c r="O38" i="2"/>
  <c r="O39" i="2"/>
  <c r="O40" i="2"/>
  <c r="O41" i="2"/>
  <c r="O42" i="2"/>
  <c r="O43" i="2"/>
  <c r="O44" i="2"/>
  <c r="O45" i="2"/>
  <c r="O46" i="2"/>
  <c r="O47" i="2"/>
  <c r="O48" i="2"/>
  <c r="O49" i="2"/>
  <c r="O53" i="2"/>
  <c r="O54" i="2"/>
  <c r="O55" i="2"/>
  <c r="O56" i="2"/>
  <c r="O57" i="2"/>
  <c r="O58" i="2"/>
  <c r="O59" i="2"/>
  <c r="O60" i="2"/>
  <c r="O61" i="2"/>
  <c r="O62" i="2"/>
  <c r="O63" i="2"/>
  <c r="O64" i="2"/>
  <c r="O65" i="2"/>
  <c r="O66" i="2"/>
  <c r="O67" i="2"/>
  <c r="O68" i="2"/>
  <c r="O69" i="2"/>
  <c r="O70" i="2"/>
  <c r="O71" i="2"/>
  <c r="O72" i="2"/>
  <c r="O73" i="2"/>
  <c r="O74" i="2"/>
  <c r="O75" i="2"/>
  <c r="O76" i="2"/>
  <c r="O77" i="2"/>
  <c r="O78" i="2"/>
  <c r="O79" i="2"/>
  <c r="O80" i="2"/>
  <c r="O81" i="2"/>
  <c r="O82" i="2"/>
  <c r="O83" i="2"/>
  <c r="O84" i="2"/>
  <c r="O85" i="2"/>
  <c r="O86" i="2"/>
  <c r="O87" i="2"/>
  <c r="O88" i="2"/>
  <c r="O89" i="2"/>
  <c r="H89" i="2"/>
  <c r="D36" i="1"/>
  <c r="A36" i="1"/>
  <c r="E19" i="1"/>
  <c r="B19" i="1"/>
  <c r="E18" i="1"/>
  <c r="B18" i="1"/>
  <c r="E17" i="1"/>
  <c r="B17"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
  </authors>
  <commentList>
    <comment ref="B17" authorId="0" shapeId="0" xr:uid="{00000000-0006-0000-0000-000001000000}">
      <text>
        <r>
          <rPr>
            <sz val="9"/>
            <rFont val="Tahoma"/>
          </rPr>
          <t>Comment:
    Summe im Haushaltsplan nachschauen</t>
        </r>
      </text>
    </comment>
    <comment ref="E17" authorId="0" shapeId="0" xr:uid="{00000000-0006-0000-0000-000002000000}">
      <text>
        <r>
          <rPr>
            <sz val="9"/>
            <rFont val="Tahoma"/>
          </rPr>
          <t>Comment:
    Summe im Haushaltsplan nachschauen</t>
        </r>
      </text>
    </comment>
    <comment ref="H17" authorId="0" shapeId="0" xr:uid="{00000000-0006-0000-0000-000003000000}">
      <text>
        <r>
          <rPr>
            <sz val="9"/>
            <rFont val="Tahoma"/>
          </rPr>
          <t>Comment:
    Summe im Haushaltsplan nachschauen</t>
        </r>
      </text>
    </comment>
  </commentList>
</comments>
</file>

<file path=xl/sharedStrings.xml><?xml version="1.0" encoding="utf-8"?>
<sst xmlns="http://schemas.openxmlformats.org/spreadsheetml/2006/main" count="473" uniqueCount="240">
  <si>
    <t>Haushaltsausschuss des 81. Studierendenparlaments der CAU zu Kiel</t>
  </si>
  <si>
    <t xml:space="preserve">Die Unten stehende Übersicht entstammt dem Haushalt des 81. StuP der CAU zu Kiel und trift keinerlei Aussage über den aktuellen tatsächlichen Stand </t>
  </si>
  <si>
    <t>aktueller Stand der Titel "681 01 00 Zuschüsse für studentische Aktivitäten"</t>
  </si>
  <si>
    <t>und "681 03 00 Zuschüsse für internationale Studierenden Vereine"</t>
  </si>
  <si>
    <t>Stand: 01.08.2018</t>
  </si>
  <si>
    <t>Zuschüsse für Studentische Aktivitäten</t>
  </si>
  <si>
    <t>Zuschüsse für internationale Studierenden Vereine</t>
  </si>
  <si>
    <t>Titel 681 01 00</t>
  </si>
  <si>
    <t>Titel 681 03</t>
  </si>
  <si>
    <t>Budget</t>
  </si>
  <si>
    <t>Budget verblieben</t>
  </si>
  <si>
    <t>Budget gebunden</t>
  </si>
  <si>
    <t>Budget ausgegeben</t>
  </si>
  <si>
    <t>Verplant</t>
  </si>
  <si>
    <t>Finanz- und Reisekostenanträge im Haushaltsjahr 2022/2023</t>
  </si>
  <si>
    <r>
      <rPr>
        <b/>
        <sz val="11"/>
        <rFont val="Calibri"/>
      </rPr>
      <t>Ordnungsgemäße Ladung</t>
    </r>
    <r>
      <rPr>
        <sz val="11"/>
        <rFont val="Calibri"/>
      </rPr>
      <t>: Jonas hat am Montag, den 30. August zur Sitzung geladen und damit fristgerecht.</t>
    </r>
  </si>
  <si>
    <r>
      <t xml:space="preserve">3 Stimmberechtigte des HHA anwesend (und damit </t>
    </r>
    <r>
      <rPr>
        <b/>
        <sz val="11"/>
        <rFont val="Calibri"/>
      </rPr>
      <t>Beschlussfähig</t>
    </r>
    <r>
      <rPr>
        <sz val="11"/>
        <rFont val="Calibri"/>
      </rPr>
      <t>), ab ca. 16:37 4 Stimmberechtigte anwesend</t>
    </r>
  </si>
  <si>
    <t>Vom AstA beschlossener Antrag:</t>
  </si>
  <si>
    <t>Stud. Aktivitäten</t>
  </si>
  <si>
    <t>Holters, Frauke ( HSG Sonyashny)</t>
  </si>
  <si>
    <t>Festival Ukrainischer Kultur</t>
  </si>
  <si>
    <t>Vom AstA genehmigt. Kein Widerspruch seitens des HHA</t>
  </si>
  <si>
    <t>Antrags-nummer</t>
  </si>
  <si>
    <t>Antragsart</t>
  </si>
  <si>
    <t>Topf</t>
  </si>
  <si>
    <t>Name des Topf</t>
  </si>
  <si>
    <t>Antragssteller*in</t>
  </si>
  <si>
    <t>Antrags-datum</t>
  </si>
  <si>
    <t>Anlass des Antrags</t>
  </si>
  <si>
    <t>beantragte Summe</t>
  </si>
  <si>
    <t>Vor-schuss</t>
  </si>
  <si>
    <t>Abstimmung [Ja/Nein/Enthaltung]</t>
  </si>
  <si>
    <t>Vorgeschlagener Betrag des HHA</t>
  </si>
  <si>
    <t>Vorschlag: En bloc - Abstimmung</t>
  </si>
  <si>
    <t>Stupa Beschluss [1,leer,andere Betrag]</t>
  </si>
  <si>
    <t>Status "gebunden"</t>
  </si>
  <si>
    <t>Status "aus-gezahlt"</t>
  </si>
  <si>
    <t>Aus-zahlungs-datum</t>
  </si>
  <si>
    <t>Kommentare [ggf. Auflagen]:</t>
  </si>
  <si>
    <t>*Protokoll der 3. Sitzung vom 06.09.2023 (16:27-17:04 Uhr); Anwesende: Jonas Schlenz, Ameli Ohff, Alexander Paul, Alva (kam später)    Gast: Melih-Tarik Özdemir</t>
  </si>
  <si>
    <t>81.03.01</t>
  </si>
  <si>
    <t>R</t>
  </si>
  <si>
    <t xml:space="preserve">FVK </t>
  </si>
  <si>
    <t>unbekannt</t>
  </si>
  <si>
    <t>Awareness Workshop</t>
  </si>
  <si>
    <t>0/4/0</t>
  </si>
  <si>
    <t>Es ist im Antrag weder Name noch Datum und Ort oder Kontoverbindung angebegeben. § 5 IV Rl ü. Vergabe v. Zuschüssen verlangt dies allerdings. Der HHA empfiehlt daher die Ablehnung</t>
  </si>
  <si>
    <t>81.03.02</t>
  </si>
  <si>
    <t>F</t>
  </si>
  <si>
    <t>Schnoor, Nathalie (HSG Tierrechte)</t>
  </si>
  <si>
    <t>Studentenkino Film: Dominion</t>
  </si>
  <si>
    <t>4/0/0</t>
  </si>
  <si>
    <t>Der Antrag wurde als Veranstaltung für politische Bildung eingestuft und ist damit grundsätzlich förderungswürdig sowie formell korrekt gestellt worden.</t>
  </si>
  <si>
    <t>Abschließende Hinweise:</t>
  </si>
  <si>
    <t>Nächste Sitzung wird via Social Media abgestimmt.</t>
  </si>
  <si>
    <t>Protokoll der 4. Sitzung vom 11.10.2023 (9:04 - 12:20 ); Anwesende: Jonas Schlenz, Amelie Ohff, Alexander Paul, Alva Meise  Gast: Max Härtel</t>
  </si>
  <si>
    <t>81.04.01</t>
  </si>
  <si>
    <t>Business and Finance Club Kiel</t>
  </si>
  <si>
    <t>Vertagt</t>
  </si>
  <si>
    <t>81.04.02 - 06</t>
  </si>
  <si>
    <t>681 01</t>
  </si>
  <si>
    <t>Fachschaft Physik</t>
  </si>
  <si>
    <t>Reisekostenerstattung für die Bundesfachschaftstagung in Düsseldorf</t>
  </si>
  <si>
    <t>Es wird noch eine Nachfrage an die Fachschaft geschickt, mit der Bitte, das Protokoll der Fachschaftssitzung dem Haushaltsausschuss zukommen zu lassen, um zu überprüfen, ob die Personen von der Fachschaft entsand wurden. Die vorgeschlagene Summe des Hauhsaltsauschuss bezieht sich auf den Supersparpreis, also die Nutzung jeglicher Vergünstigung für die Fahrtkosten, weshalb die Fachschaft Physik noch 35 Euro aus eigenen Mitteln zahlen muss.</t>
  </si>
  <si>
    <t>81.04.07 - 11</t>
  </si>
  <si>
    <t>Fachschaft Informatik</t>
  </si>
  <si>
    <t>Reisekostenerstattung für eine Bufata Reise</t>
  </si>
  <si>
    <t>0/3/1</t>
  </si>
  <si>
    <t>Die Rücklagen der Informatikfachschaft sind hoch genug, um die Reisekosten selbst zu bezahlen.</t>
  </si>
  <si>
    <t>81.04.12</t>
  </si>
  <si>
    <t>Luk Thurow (Fachschaft Geographie)</t>
  </si>
  <si>
    <t>Reisekostenerstattung für den Deutschen Kongress der Geographie</t>
  </si>
  <si>
    <t>179, 80</t>
  </si>
  <si>
    <t>Abzug der Sitzplatzreservierung</t>
  </si>
  <si>
    <t>81.04.13</t>
  </si>
  <si>
    <t>Georg Linzen (Fachschaft Geographie)</t>
  </si>
  <si>
    <t xml:space="preserve">154, 72 </t>
  </si>
  <si>
    <t>81.04.14</t>
  </si>
  <si>
    <t>Louise Hinzmann (Fachschaft Geographie)</t>
  </si>
  <si>
    <t xml:space="preserve"> 164, 58 </t>
  </si>
  <si>
    <t>154, 78</t>
  </si>
  <si>
    <t>81.04.15</t>
  </si>
  <si>
    <t>Julia Pott (Fachschaft Geographie)</t>
  </si>
  <si>
    <t xml:space="preserve">133, 78 </t>
  </si>
  <si>
    <t>81.04.16</t>
  </si>
  <si>
    <t>Nissi Menakuntuala (Fachschaft Ingenieurwissenschaften)</t>
  </si>
  <si>
    <t>Reisekostenerstattung für die Bundesfachschaftentagung Elektrotechnik</t>
  </si>
  <si>
    <t>113, 80</t>
  </si>
  <si>
    <t>Abzug 25 % der Einsparung aufgrund der Bahncard der Reisekosten</t>
  </si>
  <si>
    <t>81.04.17</t>
  </si>
  <si>
    <t>Jennifer Scherer (Fachschaft Ingenieurwissenschaften)</t>
  </si>
  <si>
    <t xml:space="preserve"> Reisekostenerstattung für die Konferenz aller werkstofftechnischen und materialwissenschaftlichen Studiengänge</t>
  </si>
  <si>
    <t xml:space="preserve">151, 60 </t>
  </si>
  <si>
    <t>136, 80</t>
  </si>
  <si>
    <t>Abzug der Sitzplatzreservierung und  5 Euro der Tagungsgebühr</t>
  </si>
  <si>
    <t>81.04.18</t>
  </si>
  <si>
    <t>Lasse Strehl (Fachschaft Ingenieurwissenschaften)</t>
  </si>
  <si>
    <t>168, 50</t>
  </si>
  <si>
    <t>Abzug 25% der Einsparung aufgrund der Bahncard der Reisekosten und der Mehrkosten der Hin- und Rückfahrt, welche nicht mit den Fahrtkosten der anderen Personen übereinstimmen.</t>
  </si>
  <si>
    <t>81.04.19</t>
  </si>
  <si>
    <t>Lukas Riesel (Fachschaft Ingenieurwissenschaften)</t>
  </si>
  <si>
    <t>Reisekostenerstattung für 93. BuFaTa ET in München</t>
  </si>
  <si>
    <t>1030, 40</t>
  </si>
  <si>
    <t>81.04.20</t>
  </si>
  <si>
    <t>Lucie Bangert (Fachschaft Ingenieurwissenschaften)</t>
  </si>
  <si>
    <t>Abzug 25% der Einsparung aufgrund der Bahncard der Reisekosten</t>
  </si>
  <si>
    <t>81.04.21</t>
  </si>
  <si>
    <t>Ivo Brunnenkant (Fachschaft Geographie)</t>
  </si>
  <si>
    <t>BuFaTa Geographie in Augsburg</t>
  </si>
  <si>
    <t>117, 30</t>
  </si>
  <si>
    <t>112, 80</t>
  </si>
  <si>
    <t>Anpassung an die Fahrtkosten von Helena Kobert, da ein Super Sparpreis genutzt wurde und die gleiche Strecke gefahren wurde.</t>
  </si>
  <si>
    <t>81.04.22</t>
  </si>
  <si>
    <t>102, 80</t>
  </si>
  <si>
    <t xml:space="preserve">Anträge wurden in der Stupa-Sitzung zurückgezogen </t>
  </si>
  <si>
    <t>81.04.23</t>
  </si>
  <si>
    <t>Marius Jaruschewski (Fachschaft Geographie)</t>
  </si>
  <si>
    <t>170, 80</t>
  </si>
  <si>
    <t>81.04.24</t>
  </si>
  <si>
    <t>Helena Kobert (Fachschaft Geographie)</t>
  </si>
  <si>
    <t>81.04.25</t>
  </si>
  <si>
    <t>84, 30</t>
  </si>
  <si>
    <t>81.04.26</t>
  </si>
  <si>
    <t>Mariel Ueckert (Fachschaft Geographie)</t>
  </si>
  <si>
    <t>138, 80</t>
  </si>
  <si>
    <t>81.04.27</t>
  </si>
  <si>
    <t>Clara Weick (Fachschaft Geographie)</t>
  </si>
  <si>
    <t>117, 80</t>
  </si>
  <si>
    <t>81.04.28</t>
  </si>
  <si>
    <t>Joschua Quotschalla (Fachschaft Informatik)</t>
  </si>
  <si>
    <t>Ersti-Fahrt</t>
  </si>
  <si>
    <t>Die Rücklagen der Fachschaft Informatik sind hoch genug, um die Fahrt aus eigenen Geldern zu bezahlen.</t>
  </si>
  <si>
    <t>81.04.29</t>
  </si>
  <si>
    <t>Jill Gern, Morris Hinrichs (Fachschaft Ingenieurwissenschaften)</t>
  </si>
  <si>
    <t>81.04.30</t>
  </si>
  <si>
    <t>Hannah Seifert (HSG Tierrechte)</t>
  </si>
  <si>
    <t>Kosten für Info- und Werbematerial</t>
  </si>
  <si>
    <t>Sorgfaltspflicht der HSG Tierrechte, dass auf dem Uni-Gelände keine ihrer Sticker gestickert werden sollen.</t>
  </si>
  <si>
    <t>Protokoll der 5. Sitzung am 07.11.2023 (18:20 - 20:53); Anwesende: Jonas Schlenz, Alexander Paul, Ole-Christopher Richter, Alva Meise  Gast: Max Härtel</t>
  </si>
  <si>
    <t>81.05.01</t>
  </si>
  <si>
    <t>Erstattung der Raumkosten</t>
  </si>
  <si>
    <t>Fehlerhafte Einladung für den falschen Termin; StuPa wird darüber abstimmen, deshalb können die Kosten noch im StuPa aufgeschlüsselt werden, falls sie zu der Sitzung erscheinen wollen.</t>
  </si>
  <si>
    <t>81.05.02</t>
  </si>
  <si>
    <t>Annika Adam</t>
  </si>
  <si>
    <t>Reisekostenerstattung NMUN Erfurt</t>
  </si>
  <si>
    <t>81.05.04</t>
  </si>
  <si>
    <t>Anton Goeser</t>
  </si>
  <si>
    <t>178, 30</t>
  </si>
  <si>
    <t>Abzug Sitzplatzreservierung</t>
  </si>
  <si>
    <t>81.05.05</t>
  </si>
  <si>
    <t>Jesse Cramer</t>
  </si>
  <si>
    <t>81.05.06</t>
  </si>
  <si>
    <t>Jonathan Borchers</t>
  </si>
  <si>
    <t>81.05.07</t>
  </si>
  <si>
    <t>Max Härtel</t>
  </si>
  <si>
    <t>81.05.08</t>
  </si>
  <si>
    <t>Roubens-Mario Bostelmanns</t>
  </si>
  <si>
    <t>81.05.09</t>
  </si>
  <si>
    <t>Niclas Schoppenhauer</t>
  </si>
  <si>
    <t>Angleichung des Preises an die der anderen, da Niclas Schoppenhauer mit dem PKW gefahren ist.</t>
  </si>
  <si>
    <t>81.05.10</t>
  </si>
  <si>
    <t>Johannes Engelmann (HSG Rethinking Economics)</t>
  </si>
  <si>
    <t>Finanzierung eines Votrags am 13.12.2023 (Erstattung des Honorars, Farhtkostenerstattung, Raummiete)</t>
  </si>
  <si>
    <t>Es ist unklar, ob die zweite Raummiete von 100 benötigt wird, deshalb wird der Antrag ohne die zweite Raummiete behandelt, da ggf. ein zweiter Antrag gestellt werden kann. Fahrtkostenkalkulation beträgt nur 50 anstatt 100 aufgrund von den uns errechneten Fahrpreisen. Einladung zur StuPa-Sitzung am 20.11.23 zur Aufschlüsselung des Honorars, daher der Vorschlag des HHA, dass das Honorar vorerst auf 100 gekürzt wird.</t>
  </si>
  <si>
    <t>81.05.11</t>
  </si>
  <si>
    <t>Maria-Suzana Milea (HSG EmBiPoC)</t>
  </si>
  <si>
    <t>Finanzierung einer Lesung zum Thema "Albanische Frauen in der Diaspora"</t>
  </si>
  <si>
    <t>Einladung in den StuPa, da das Honorar aufgeschlüsselt werden soll. Der Vorschlag des HHA bezieht sich daher vorerst auf 100.</t>
  </si>
  <si>
    <t>81.05.12</t>
  </si>
  <si>
    <t>681 03</t>
  </si>
  <si>
    <t>International Students</t>
  </si>
  <si>
    <t>Okechukwu Nwobodo</t>
  </si>
  <si>
    <t>22.20.23</t>
  </si>
  <si>
    <t>Finanzierung der Raummiete des NSK</t>
  </si>
  <si>
    <t>81.05.13</t>
  </si>
  <si>
    <t>Hauke Dentzin (Fachschaft Geographie)</t>
  </si>
  <si>
    <t>Erstattung der Reisekosten zum DKG</t>
  </si>
  <si>
    <t>Abzug der überschüssigen Kosten der Motel-Übernachtungen (106,56).</t>
  </si>
  <si>
    <t>81.05.14</t>
  </si>
  <si>
    <t>Merlin Hebecker (Fachschaft Geographie)</t>
  </si>
  <si>
    <t>81.05.15</t>
  </si>
  <si>
    <t>81.05.16</t>
  </si>
  <si>
    <t>Isabel Füllmer (Fachschaft Pharmazie)</t>
  </si>
  <si>
    <t>BVT Pharmazie in Havel</t>
  </si>
  <si>
    <t>81.05.17</t>
  </si>
  <si>
    <t>Jonathan Stubmann (Fachschaft Pharmazie)</t>
  </si>
  <si>
    <t>81.05.18</t>
  </si>
  <si>
    <t>Merle Jonathal (Fachschaft Pharmazie)</t>
  </si>
  <si>
    <t>81.05.19</t>
  </si>
  <si>
    <t>Niclas Weichel (Fachschaft Pharmazie)</t>
  </si>
  <si>
    <t>Beleg von dem Bahnticket muss noch vorgelegt werden.</t>
  </si>
  <si>
    <t>81.05.20</t>
  </si>
  <si>
    <t>Nico Burgermeister (Fachschaft Pharmazie)</t>
  </si>
  <si>
    <t>81.05.21</t>
  </si>
  <si>
    <t>Yannik Leps (Fachschaft Pharmazie)</t>
  </si>
  <si>
    <t>81.05.22</t>
  </si>
  <si>
    <t>Kaija Maus (Fachschaft Sport)</t>
  </si>
  <si>
    <t>Erstsemesterfahrt Reisekostenerstattung</t>
  </si>
  <si>
    <t>§3 Absatz 3, Reisekostenordnung der Studierendenschaft nicht förderungswürdig</t>
  </si>
  <si>
    <t>81.05.23</t>
  </si>
  <si>
    <t>Florian Hennemann</t>
  </si>
  <si>
    <t>Erstattung der Reisekostenerstattung für eine Fachschaftsfahrt</t>
  </si>
  <si>
    <t>§17 Studierendensatzung, laufende Fachschaftsarbeit</t>
  </si>
  <si>
    <t>81.05.24</t>
  </si>
  <si>
    <t>Ricardo Rieke</t>
  </si>
  <si>
    <t>81.05.25</t>
  </si>
  <si>
    <t>Laura Mündel (Fachschaft Sport)</t>
  </si>
  <si>
    <t>Erstattung der Reisekosten für die LaFaTa</t>
  </si>
  <si>
    <t>Vertagt, da die Quittungen noch nachgereicht werden müssen.</t>
  </si>
  <si>
    <t xml:space="preserve"> </t>
  </si>
  <si>
    <t>81.05.26</t>
  </si>
  <si>
    <t>Frieda Pollmann (Fachschaft Sport)</t>
  </si>
  <si>
    <t>Erstattung der Reisekostenerstattung für die LaFaTa</t>
  </si>
  <si>
    <t>81.05.27</t>
  </si>
  <si>
    <t>Merit Brandt (Fachschaft Sport)</t>
  </si>
  <si>
    <t>81.05.28</t>
  </si>
  <si>
    <t>Sarah Gielow (Fachschaft Sport)</t>
  </si>
  <si>
    <t>81.05.29</t>
  </si>
  <si>
    <t>Bjarne Herbst (Fachschaft Sport)</t>
  </si>
  <si>
    <t>81.05.30</t>
  </si>
  <si>
    <t>Mara Solomon (Fachschaft Geowissenschaften)</t>
  </si>
  <si>
    <t>Erstattung der Reisekosten für die BuFaTa Geowissenschaften</t>
  </si>
  <si>
    <t>81.05.31</t>
  </si>
  <si>
    <t>BuFaTa Geographie</t>
  </si>
  <si>
    <t>Abstimmung unter der Auflage, dass das Protokoll ihrer Sitzung und den Kostennachweis vorlegen.</t>
  </si>
  <si>
    <t>81.05.32</t>
  </si>
  <si>
    <t>Abstimmung unter der Auflage, dass das Protokoll ihrer Sitzung und den Kostennachweis vorlegen. Das Maximum der Reiskostenanträge der Fachschaft wurden errreicht.</t>
  </si>
  <si>
    <t>81.05.33</t>
  </si>
  <si>
    <t>Abzug des überschüssigen Betrags aufgrund des 130 Reisekostendeckel, Abstimmung unter der Auflage, dass das Protokoll ihrer Sitzung und den Kostennachweis vorlgen.</t>
  </si>
  <si>
    <t>81.05.34</t>
  </si>
  <si>
    <t>Helena Koberg (Fachschaft Geographie)</t>
  </si>
  <si>
    <t>81.05.35</t>
  </si>
  <si>
    <t>81.05.36</t>
  </si>
  <si>
    <t>Abstimmung unter der Auflage, dass das Protokoll ihrer Sitzung und den Kostennachweis vorlegen. Das Maximum der Reisekostenanträge der Fachschaft wurden erreicht.</t>
  </si>
  <si>
    <t>81.05.37</t>
  </si>
  <si>
    <t xml:space="preserve">                BuFaTa Geographie</t>
  </si>
  <si>
    <t>Summe:</t>
  </si>
  <si>
    <t>Gesamt:</t>
  </si>
  <si>
    <t>Status "gebunden" (681 01):</t>
  </si>
  <si>
    <t>Status "ausgezahlt" (681 01):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</si>
</sst>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6" formatCode="#,##0\ &quot;€&quot;;[Red]\-#,##0\ &quot;€&quot;"/>
    <numFmt numFmtId="8" formatCode="#,##0.00\ &quot;€&quot;;[Red]\-#,##0.00\ &quot;€&quot;"/>
    <numFmt numFmtId="164" formatCode="#,##0.00\ [$€-407];[Red]\-#,##0.00\ [$€-407]"/>
    <numFmt numFmtId="165" formatCode="#,##0.00&quot; € &quot;;#,##0.00&quot; € &quot;;\-#&quot; € &quot;;@\ "/>
    <numFmt numFmtId="166" formatCode="dd\.mm\.yy"/>
    <numFmt numFmtId="167" formatCode="[$-407]dd\.mm\.yy"/>
    <numFmt numFmtId="168" formatCode="dd\.mm\.yyyy"/>
    <numFmt numFmtId="169" formatCode="#,##0.00&quot; €&quot;"/>
  </numFmts>
  <fonts count="11">
    <font>
      <sz val="11"/>
      <color theme="1"/>
      <name val="Calibri"/>
    </font>
    <font>
      <sz val="11"/>
      <name val="Calibri"/>
    </font>
    <font>
      <b/>
      <i/>
      <sz val="16"/>
      <name val="Calibri"/>
    </font>
    <font>
      <b/>
      <i/>
      <u/>
      <sz val="11"/>
      <name val="Calibri"/>
    </font>
    <font>
      <sz val="16"/>
      <name val="Calibri"/>
    </font>
    <font>
      <i/>
      <sz val="12"/>
      <name val="Calibri"/>
    </font>
    <font>
      <sz val="12"/>
      <name val="Calibri"/>
    </font>
    <font>
      <i/>
      <sz val="11"/>
      <name val="Calibri"/>
    </font>
    <font>
      <b/>
      <i/>
      <sz val="11"/>
      <name val="Calibri"/>
    </font>
    <font>
      <b/>
      <sz val="11"/>
      <name val="Calibri"/>
    </font>
    <font>
      <sz val="9"/>
      <name val="Tahoma"/>
    </font>
  </fonts>
  <fills count="7">
    <fill>
      <patternFill patternType="none"/>
    </fill>
    <fill>
      <patternFill patternType="gray125"/>
    </fill>
    <fill>
      <patternFill patternType="solid">
        <fgColor rgb="FFDEEBF7"/>
        <bgColor rgb="FFD9E1F2"/>
      </patternFill>
    </fill>
    <fill>
      <patternFill patternType="solid">
        <fgColor rgb="FFD9E1F2"/>
        <bgColor rgb="FFDEEBF7"/>
      </patternFill>
    </fill>
    <fill>
      <patternFill patternType="solid">
        <fgColor indexed="58"/>
        <bgColor indexed="58"/>
      </patternFill>
    </fill>
    <fill>
      <patternFill patternType="solid">
        <fgColor rgb="FFFF0000"/>
        <bgColor indexed="64"/>
      </patternFill>
    </fill>
    <fill>
      <patternFill patternType="solid">
        <fgColor rgb="FF00B050"/>
        <bgColor indexed="64"/>
      </patternFill>
    </fill>
  </fills>
  <borders count="8">
    <border>
      <left/>
      <right/>
      <top/>
      <bottom/>
      <diagonal/>
    </border>
    <border>
      <left style="thin">
        <color auto="1"/>
      </left>
      <right style="thin">
        <color auto="1"/>
      </right>
      <top/>
      <bottom/>
      <diagonal/>
    </border>
    <border>
      <left/>
      <right style="thin">
        <color auto="1"/>
      </right>
      <top/>
      <bottom/>
      <diagonal/>
    </border>
    <border>
      <left/>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s>
  <cellStyleXfs count="4">
    <xf numFmtId="0" fontId="0" fillId="0" borderId="0"/>
    <xf numFmtId="0" fontId="1" fillId="2" borderId="0" applyBorder="0" applyProtection="0"/>
    <xf numFmtId="0" fontId="2" fillId="0" borderId="0" applyBorder="0" applyProtection="0">
      <alignment horizontal="center" textRotation="90"/>
    </xf>
    <xf numFmtId="164" fontId="3" fillId="0" borderId="0" applyBorder="0" applyProtection="0"/>
  </cellStyleXfs>
  <cellXfs count="128">
    <xf numFmtId="0" fontId="0" fillId="0" borderId="0" xfId="0"/>
    <xf numFmtId="0" fontId="4" fillId="0" borderId="0" xfId="0" applyFont="1"/>
    <xf numFmtId="0" fontId="5" fillId="0" borderId="0" xfId="0" applyFont="1"/>
    <xf numFmtId="0" fontId="6" fillId="0" borderId="0" xfId="0" applyFont="1"/>
    <xf numFmtId="8" fontId="6" fillId="0" borderId="0" xfId="0" applyNumberFormat="1" applyFont="1"/>
    <xf numFmtId="6" fontId="0" fillId="0" borderId="0" xfId="0" applyNumberFormat="1"/>
    <xf numFmtId="165" fontId="0" fillId="0" borderId="0" xfId="0" applyNumberFormat="1"/>
    <xf numFmtId="0" fontId="0" fillId="0" borderId="0" xfId="0" applyAlignment="1">
      <alignment horizontal="center"/>
    </xf>
    <xf numFmtId="0" fontId="0" fillId="0" borderId="0" xfId="0" applyAlignment="1">
      <alignment wrapText="1"/>
    </xf>
    <xf numFmtId="166" fontId="0" fillId="0" borderId="0" xfId="0" applyNumberFormat="1" applyAlignment="1">
      <alignment horizontal="center"/>
    </xf>
    <xf numFmtId="164" fontId="0" fillId="0" borderId="0" xfId="0" applyNumberFormat="1" applyAlignment="1">
      <alignment horizontal="right"/>
    </xf>
    <xf numFmtId="164" fontId="0" fillId="0" borderId="0" xfId="0" applyNumberFormat="1" applyAlignment="1">
      <alignment horizontal="center"/>
    </xf>
    <xf numFmtId="0" fontId="0" fillId="0" borderId="0" xfId="0" applyAlignment="1">
      <alignment horizontal="center" vertical="center"/>
    </xf>
    <xf numFmtId="166" fontId="0" fillId="0" borderId="0" xfId="0" applyNumberFormat="1" applyAlignment="1">
      <alignment horizontal="left"/>
    </xf>
    <xf numFmtId="166" fontId="0" fillId="0" borderId="0" xfId="0" applyNumberFormat="1"/>
    <xf numFmtId="0" fontId="0" fillId="0" borderId="0" xfId="0" applyAlignment="1">
      <alignment vertical="center"/>
    </xf>
    <xf numFmtId="164" fontId="0" fillId="0" borderId="0" xfId="0" applyNumberFormat="1" applyAlignment="1">
      <alignment horizontal="center" vertical="center" wrapText="1"/>
    </xf>
    <xf numFmtId="0" fontId="0" fillId="0" borderId="0" xfId="0" applyAlignment="1">
      <alignment horizontal="center" vertical="center" wrapText="1"/>
    </xf>
    <xf numFmtId="0" fontId="0" fillId="3" borderId="0" xfId="0" applyFill="1" applyAlignment="1">
      <alignment wrapText="1"/>
    </xf>
    <xf numFmtId="0" fontId="1" fillId="3" borderId="0" xfId="1" applyFill="1" applyAlignment="1" applyProtection="1">
      <alignment horizontal="center" vertical="center" wrapText="1"/>
    </xf>
    <xf numFmtId="0" fontId="0" fillId="3" borderId="0" xfId="0" applyFill="1" applyAlignment="1">
      <alignment vertical="center" wrapText="1"/>
    </xf>
    <xf numFmtId="0" fontId="1" fillId="3" borderId="0" xfId="1" applyFill="1" applyAlignment="1" applyProtection="1">
      <alignment horizontal="left" vertical="center" wrapText="1"/>
    </xf>
    <xf numFmtId="166" fontId="1" fillId="3" borderId="0" xfId="1" applyNumberFormat="1" applyFill="1" applyAlignment="1" applyProtection="1">
      <alignment horizontal="center" vertical="center" wrapText="1"/>
    </xf>
    <xf numFmtId="164" fontId="1" fillId="3" borderId="0" xfId="1" applyNumberFormat="1" applyFill="1" applyAlignment="1" applyProtection="1">
      <alignment horizontal="center" vertical="center" wrapText="1"/>
    </xf>
    <xf numFmtId="164" fontId="0" fillId="3" borderId="0" xfId="0" applyNumberFormat="1" applyFill="1" applyAlignment="1">
      <alignment horizontal="center" vertical="center" wrapText="1"/>
    </xf>
    <xf numFmtId="0" fontId="0" fillId="3" borderId="0" xfId="0" applyFill="1" applyAlignment="1">
      <alignment horizontal="center" vertical="center" wrapText="1"/>
    </xf>
    <xf numFmtId="0" fontId="1" fillId="3" borderId="1" xfId="1" applyFill="1" applyBorder="1" applyAlignment="1" applyProtection="1">
      <alignment horizontal="center" vertical="center" wrapText="1"/>
    </xf>
    <xf numFmtId="0" fontId="1" fillId="3" borderId="2" xfId="1" applyFill="1" applyBorder="1" applyAlignment="1" applyProtection="1">
      <alignment wrapText="1"/>
    </xf>
    <xf numFmtId="167" fontId="1" fillId="3" borderId="1" xfId="1" applyNumberFormat="1" applyFill="1" applyBorder="1" applyAlignment="1" applyProtection="1">
      <alignment horizontal="left" wrapText="1"/>
    </xf>
    <xf numFmtId="0" fontId="7" fillId="0" borderId="0" xfId="0" applyFont="1" applyAlignment="1">
      <alignment horizontal="left"/>
    </xf>
    <xf numFmtId="0" fontId="7" fillId="0" borderId="0" xfId="0" applyFont="1" applyAlignment="1">
      <alignment horizontal="center"/>
    </xf>
    <xf numFmtId="165" fontId="0" fillId="0" borderId="0" xfId="0" applyNumberFormat="1" applyAlignment="1">
      <alignment horizontal="center"/>
    </xf>
    <xf numFmtId="164" fontId="7" fillId="0" borderId="0" xfId="0" applyNumberFormat="1" applyFont="1" applyAlignment="1">
      <alignment horizontal="center"/>
    </xf>
    <xf numFmtId="0" fontId="7" fillId="0" borderId="0" xfId="0" applyFont="1" applyAlignment="1">
      <alignment horizontal="center" vertical="center"/>
    </xf>
    <xf numFmtId="165" fontId="0" fillId="0" borderId="0" xfId="0" applyNumberFormat="1" applyAlignment="1">
      <alignment wrapText="1"/>
    </xf>
    <xf numFmtId="167" fontId="0" fillId="0" borderId="0" xfId="0" applyNumberFormat="1" applyAlignment="1">
      <alignment horizontal="left"/>
    </xf>
    <xf numFmtId="0" fontId="0" fillId="0" borderId="3" xfId="0" applyBorder="1"/>
    <xf numFmtId="0" fontId="0" fillId="0" borderId="3" xfId="0" applyBorder="1" applyAlignment="1">
      <alignment wrapText="1"/>
    </xf>
    <xf numFmtId="0" fontId="0" fillId="0" borderId="0" xfId="0" applyAlignment="1">
      <alignment horizontal="left" vertical="center" wrapText="1"/>
    </xf>
    <xf numFmtId="166" fontId="0" fillId="0" borderId="0" xfId="0" applyNumberFormat="1" applyAlignment="1">
      <alignment horizontal="center" vertical="center" wrapText="1"/>
    </xf>
    <xf numFmtId="164" fontId="0" fillId="0" borderId="0" xfId="0" applyNumberFormat="1" applyAlignment="1">
      <alignment vertical="center" wrapText="1"/>
    </xf>
    <xf numFmtId="164" fontId="0" fillId="0" borderId="0" xfId="0" applyNumberFormat="1" applyAlignment="1">
      <alignment wrapText="1"/>
    </xf>
    <xf numFmtId="0" fontId="0" fillId="0" borderId="0" xfId="0" applyAlignment="1">
      <alignment vertical="center" wrapText="1"/>
    </xf>
    <xf numFmtId="164" fontId="0" fillId="0" borderId="0" xfId="0" applyNumberFormat="1"/>
    <xf numFmtId="0" fontId="0" fillId="4" borderId="0" xfId="0" applyFill="1"/>
    <xf numFmtId="0" fontId="0" fillId="4" borderId="0" xfId="0" applyFill="1" applyAlignment="1">
      <alignment horizontal="center" vertical="center" wrapText="1"/>
    </xf>
    <xf numFmtId="0" fontId="0" fillId="4" borderId="0" xfId="0" applyFill="1" applyAlignment="1">
      <alignment horizontal="left" vertical="center" wrapText="1"/>
    </xf>
    <xf numFmtId="166" fontId="0" fillId="4" borderId="0" xfId="0" applyNumberFormat="1" applyFill="1" applyAlignment="1">
      <alignment horizontal="center" vertical="center" wrapText="1"/>
    </xf>
    <xf numFmtId="164" fontId="0" fillId="4" borderId="0" xfId="0" applyNumberFormat="1" applyFill="1" applyAlignment="1">
      <alignment horizontal="center" vertical="center" wrapText="1"/>
    </xf>
    <xf numFmtId="164" fontId="0" fillId="4" borderId="0" xfId="0" applyNumberFormat="1" applyFill="1"/>
    <xf numFmtId="0" fontId="0" fillId="4" borderId="0" xfId="0" applyFill="1" applyAlignment="1">
      <alignment horizontal="center" vertical="center"/>
    </xf>
    <xf numFmtId="0" fontId="0" fillId="4" borderId="0" xfId="0" applyFill="1" applyAlignment="1">
      <alignment horizontal="center"/>
    </xf>
    <xf numFmtId="164" fontId="0" fillId="4" borderId="0" xfId="0" applyNumberFormat="1" applyFill="1" applyAlignment="1">
      <alignment wrapText="1"/>
    </xf>
    <xf numFmtId="166" fontId="0" fillId="4" borderId="0" xfId="0" applyNumberFormat="1" applyFill="1"/>
    <xf numFmtId="0" fontId="0" fillId="4" borderId="0" xfId="0" applyFill="1" applyAlignment="1">
      <alignment vertical="center" wrapText="1"/>
    </xf>
    <xf numFmtId="164" fontId="0" fillId="0" borderId="0" xfId="0" applyNumberFormat="1" applyAlignment="1">
      <alignment horizontal="center" wrapText="1"/>
    </xf>
    <xf numFmtId="0" fontId="0" fillId="0" borderId="0" xfId="0" applyAlignment="1">
      <alignment horizontal="left"/>
    </xf>
    <xf numFmtId="0" fontId="0" fillId="0" borderId="0" xfId="0" applyAlignment="1">
      <alignment horizontal="left" wrapText="1"/>
    </xf>
    <xf numFmtId="0" fontId="0" fillId="0" borderId="3" xfId="0" applyBorder="1" applyAlignment="1">
      <alignment horizontal="left"/>
    </xf>
    <xf numFmtId="164" fontId="0" fillId="0" borderId="0" xfId="0" applyNumberFormat="1" applyAlignment="1">
      <alignment horizontal="right" wrapText="1"/>
    </xf>
    <xf numFmtId="0" fontId="7" fillId="0" borderId="3" xfId="0" applyFont="1" applyBorder="1" applyAlignment="1">
      <alignment horizontal="center"/>
    </xf>
    <xf numFmtId="166" fontId="0" fillId="0" borderId="3" xfId="0" applyNumberFormat="1" applyBorder="1" applyAlignment="1">
      <alignment horizontal="center"/>
    </xf>
    <xf numFmtId="164" fontId="0" fillId="0" borderId="3" xfId="0" applyNumberFormat="1" applyBorder="1" applyAlignment="1">
      <alignment horizontal="right"/>
    </xf>
    <xf numFmtId="169" fontId="0" fillId="0" borderId="3" xfId="0" applyNumberFormat="1" applyBorder="1" applyAlignment="1">
      <alignment horizontal="center"/>
    </xf>
    <xf numFmtId="164" fontId="7" fillId="0" borderId="3" xfId="0" applyNumberFormat="1" applyFont="1" applyBorder="1" applyAlignment="1">
      <alignment horizontal="center"/>
    </xf>
    <xf numFmtId="0" fontId="7" fillId="0" borderId="3" xfId="0" applyFont="1" applyBorder="1" applyAlignment="1">
      <alignment horizontal="center" vertical="center"/>
    </xf>
    <xf numFmtId="165" fontId="0" fillId="0" borderId="5" xfId="0" applyNumberFormat="1" applyBorder="1" applyAlignment="1">
      <alignment wrapText="1"/>
    </xf>
    <xf numFmtId="165" fontId="0" fillId="0" borderId="6" xfId="0" applyNumberFormat="1" applyBorder="1" applyAlignment="1">
      <alignment wrapText="1"/>
    </xf>
    <xf numFmtId="167" fontId="0" fillId="0" borderId="7" xfId="0" applyNumberFormat="1" applyBorder="1" applyAlignment="1">
      <alignment horizontal="left"/>
    </xf>
    <xf numFmtId="167" fontId="0" fillId="0" borderId="5" xfId="0" applyNumberFormat="1" applyBorder="1" applyAlignment="1">
      <alignment horizontal="left"/>
    </xf>
    <xf numFmtId="0" fontId="1" fillId="2" borderId="0" xfId="1" applyProtection="1"/>
    <xf numFmtId="0" fontId="1" fillId="2" borderId="0" xfId="1" applyAlignment="1" applyProtection="1">
      <alignment horizontal="center"/>
    </xf>
    <xf numFmtId="0" fontId="1" fillId="2" borderId="0" xfId="1" applyAlignment="1" applyProtection="1">
      <alignment wrapText="1"/>
    </xf>
    <xf numFmtId="166" fontId="1" fillId="2" borderId="0" xfId="1" applyNumberFormat="1" applyAlignment="1" applyProtection="1">
      <alignment horizontal="center"/>
    </xf>
    <xf numFmtId="164" fontId="1" fillId="2" borderId="0" xfId="1" applyNumberFormat="1" applyAlignment="1" applyProtection="1">
      <alignment horizontal="right"/>
    </xf>
    <xf numFmtId="164" fontId="1" fillId="2" borderId="0" xfId="1" applyNumberFormat="1" applyAlignment="1" applyProtection="1">
      <alignment horizontal="center"/>
    </xf>
    <xf numFmtId="0" fontId="1" fillId="2" borderId="0" xfId="1" applyAlignment="1" applyProtection="1">
      <alignment horizontal="center" vertical="center"/>
    </xf>
    <xf numFmtId="165" fontId="1" fillId="2" borderId="0" xfId="1" applyNumberFormat="1" applyAlignment="1" applyProtection="1">
      <alignment wrapText="1"/>
    </xf>
    <xf numFmtId="167" fontId="1" fillId="2" borderId="0" xfId="1" applyNumberFormat="1" applyAlignment="1" applyProtection="1">
      <alignment horizontal="left"/>
    </xf>
    <xf numFmtId="0" fontId="0" fillId="5" borderId="5" xfId="0" applyFill="1" applyBorder="1" applyAlignment="1">
      <alignment horizontal="center" vertical="center" wrapText="1"/>
    </xf>
    <xf numFmtId="0" fontId="0" fillId="5" borderId="5" xfId="0" applyFill="1" applyBorder="1" applyAlignment="1">
      <alignment horizontal="center" wrapText="1"/>
    </xf>
    <xf numFmtId="0" fontId="0" fillId="5" borderId="5" xfId="0" applyFill="1" applyBorder="1" applyAlignment="1">
      <alignment horizontal="left" vertical="center" wrapText="1"/>
    </xf>
    <xf numFmtId="166" fontId="0" fillId="5" borderId="5" xfId="0" applyNumberFormat="1" applyFill="1" applyBorder="1" applyAlignment="1">
      <alignment horizontal="center" vertical="center" wrapText="1"/>
    </xf>
    <xf numFmtId="164" fontId="0" fillId="5" borderId="5" xfId="0" applyNumberFormat="1" applyFill="1" applyBorder="1" applyAlignment="1">
      <alignment horizontal="center" vertical="center" wrapText="1"/>
    </xf>
    <xf numFmtId="164" fontId="0" fillId="5" borderId="5" xfId="0" applyNumberFormat="1" applyFill="1" applyBorder="1" applyAlignment="1">
      <alignment horizontal="center"/>
    </xf>
    <xf numFmtId="0" fontId="0" fillId="5" borderId="5" xfId="0" applyFill="1" applyBorder="1" applyAlignment="1">
      <alignment horizontal="center" vertical="center"/>
    </xf>
    <xf numFmtId="0" fontId="0" fillId="5" borderId="5" xfId="0" applyFill="1" applyBorder="1" applyAlignment="1">
      <alignment horizontal="center"/>
    </xf>
    <xf numFmtId="164" fontId="0" fillId="5" borderId="5" xfId="0" applyNumberFormat="1" applyFill="1" applyBorder="1" applyAlignment="1">
      <alignment horizontal="center" wrapText="1"/>
    </xf>
    <xf numFmtId="164" fontId="0" fillId="5" borderId="5" xfId="0" applyNumberFormat="1" applyFill="1" applyBorder="1" applyAlignment="1">
      <alignment wrapText="1"/>
    </xf>
    <xf numFmtId="166" fontId="0" fillId="5" borderId="5" xfId="0" applyNumberFormat="1" applyFill="1" applyBorder="1"/>
    <xf numFmtId="0" fontId="0" fillId="5" borderId="5" xfId="0" applyFill="1" applyBorder="1" applyAlignment="1">
      <alignment wrapText="1"/>
    </xf>
    <xf numFmtId="0" fontId="0" fillId="6" borderId="5" xfId="0" applyFill="1" applyBorder="1" applyAlignment="1">
      <alignment horizontal="center" vertical="center" wrapText="1"/>
    </xf>
    <xf numFmtId="0" fontId="0" fillId="6" borderId="5" xfId="0" applyFill="1" applyBorder="1" applyAlignment="1">
      <alignment horizontal="center" wrapText="1"/>
    </xf>
    <xf numFmtId="0" fontId="0" fillId="6" borderId="5" xfId="0" applyFill="1" applyBorder="1" applyAlignment="1">
      <alignment horizontal="left" vertical="center" wrapText="1"/>
    </xf>
    <xf numFmtId="166" fontId="0" fillId="6" borderId="5" xfId="0" applyNumberFormat="1" applyFill="1" applyBorder="1" applyAlignment="1">
      <alignment horizontal="center" vertical="center" wrapText="1"/>
    </xf>
    <xf numFmtId="164" fontId="0" fillId="6" borderId="5" xfId="0" applyNumberFormat="1" applyFill="1" applyBorder="1" applyAlignment="1">
      <alignment horizontal="center" vertical="center" wrapText="1"/>
    </xf>
    <xf numFmtId="164" fontId="0" fillId="6" borderId="5" xfId="0" applyNumberFormat="1" applyFill="1" applyBorder="1" applyAlignment="1">
      <alignment horizontal="center" wrapText="1"/>
    </xf>
    <xf numFmtId="0" fontId="0" fillId="6" borderId="5" xfId="0" applyFill="1" applyBorder="1" applyAlignment="1">
      <alignment horizontal="center" vertical="center"/>
    </xf>
    <xf numFmtId="0" fontId="0" fillId="6" borderId="5" xfId="0" applyFill="1" applyBorder="1" applyAlignment="1">
      <alignment horizontal="center"/>
    </xf>
    <xf numFmtId="164" fontId="0" fillId="6" borderId="5" xfId="0" applyNumberFormat="1" applyFill="1" applyBorder="1" applyAlignment="1">
      <alignment wrapText="1"/>
    </xf>
    <xf numFmtId="166" fontId="0" fillId="6" borderId="5" xfId="0" applyNumberFormat="1" applyFill="1" applyBorder="1"/>
    <xf numFmtId="0" fontId="0" fillId="6" borderId="5" xfId="0" applyFill="1" applyBorder="1" applyAlignment="1">
      <alignment wrapText="1"/>
    </xf>
    <xf numFmtId="166" fontId="0" fillId="6" borderId="5" xfId="0" applyNumberFormat="1" applyFill="1" applyBorder="1" applyAlignment="1">
      <alignment horizontal="center"/>
    </xf>
    <xf numFmtId="166" fontId="0" fillId="6" borderId="5" xfId="0" applyNumberFormat="1" applyFill="1" applyBorder="1" applyAlignment="1">
      <alignment horizontal="center" wrapText="1"/>
    </xf>
    <xf numFmtId="164" fontId="0" fillId="6" borderId="5" xfId="0" applyNumberFormat="1" applyFill="1" applyBorder="1" applyAlignment="1">
      <alignment horizontal="right"/>
    </xf>
    <xf numFmtId="166" fontId="0" fillId="6" borderId="5" xfId="0" applyNumberFormat="1" applyFill="1" applyBorder="1" applyAlignment="1">
      <alignment wrapText="1"/>
    </xf>
    <xf numFmtId="168" fontId="0" fillId="6" borderId="5" xfId="0" applyNumberFormat="1" applyFill="1" applyBorder="1" applyAlignment="1">
      <alignment wrapText="1"/>
    </xf>
    <xf numFmtId="0" fontId="0" fillId="6" borderId="5" xfId="0" applyFill="1" applyBorder="1" applyAlignment="1">
      <alignment horizontal="left" wrapText="1"/>
    </xf>
    <xf numFmtId="166" fontId="0" fillId="6" borderId="5" xfId="0" applyNumberFormat="1" applyFill="1" applyBorder="1" applyAlignment="1">
      <alignment horizontal="left"/>
    </xf>
    <xf numFmtId="166" fontId="0" fillId="5" borderId="5" xfId="0" applyNumberFormat="1" applyFill="1" applyBorder="1" applyAlignment="1">
      <alignment horizontal="center"/>
    </xf>
    <xf numFmtId="164" fontId="0" fillId="5" borderId="5" xfId="0" applyNumberFormat="1" applyFill="1" applyBorder="1" applyAlignment="1">
      <alignment horizontal="right"/>
    </xf>
    <xf numFmtId="0" fontId="0" fillId="5" borderId="5" xfId="0" applyFill="1" applyBorder="1" applyAlignment="1">
      <alignment horizontal="left" wrapText="1"/>
    </xf>
    <xf numFmtId="166" fontId="0" fillId="5" borderId="5" xfId="0" applyNumberFormat="1" applyFill="1" applyBorder="1" applyAlignment="1">
      <alignment horizontal="left"/>
    </xf>
    <xf numFmtId="0" fontId="0" fillId="0" borderId="5" xfId="0" applyBorder="1" applyAlignment="1">
      <alignment horizontal="center" vertical="center" wrapText="1"/>
    </xf>
    <xf numFmtId="0" fontId="0" fillId="0" borderId="5" xfId="0" applyBorder="1" applyAlignment="1">
      <alignment horizontal="center"/>
    </xf>
    <xf numFmtId="0" fontId="0" fillId="0" borderId="5" xfId="0" applyBorder="1" applyAlignment="1">
      <alignment wrapText="1"/>
    </xf>
    <xf numFmtId="166" fontId="0" fillId="0" borderId="5" xfId="0" applyNumberFormat="1" applyBorder="1" applyAlignment="1">
      <alignment horizontal="center"/>
    </xf>
    <xf numFmtId="164" fontId="0" fillId="0" borderId="5" xfId="0" applyNumberFormat="1" applyBorder="1" applyAlignment="1">
      <alignment horizontal="right"/>
    </xf>
    <xf numFmtId="164" fontId="0" fillId="0" borderId="5" xfId="0" applyNumberFormat="1" applyBorder="1" applyAlignment="1">
      <alignment horizontal="center" wrapText="1"/>
    </xf>
    <xf numFmtId="0" fontId="0" fillId="0" borderId="5" xfId="0" applyBorder="1" applyAlignment="1">
      <alignment horizontal="center" vertical="center"/>
    </xf>
    <xf numFmtId="0" fontId="0" fillId="0" borderId="5" xfId="0" applyBorder="1" applyAlignment="1">
      <alignment horizontal="left" wrapText="1"/>
    </xf>
    <xf numFmtId="166" fontId="0" fillId="0" borderId="5" xfId="0" applyNumberFormat="1" applyBorder="1" applyAlignment="1">
      <alignment horizontal="left"/>
    </xf>
    <xf numFmtId="164" fontId="0" fillId="6" borderId="5" xfId="0" applyNumberFormat="1" applyFill="1" applyBorder="1" applyAlignment="1">
      <alignment horizontal="right" wrapText="1"/>
    </xf>
    <xf numFmtId="166" fontId="0" fillId="6" borderId="5" xfId="0" applyNumberFormat="1" applyFill="1" applyBorder="1" applyAlignment="1">
      <alignment horizontal="left" wrapText="1"/>
    </xf>
    <xf numFmtId="0" fontId="4" fillId="0" borderId="0" xfId="0" applyFont="1" applyAlignment="1">
      <alignment horizontal="center" vertical="center"/>
    </xf>
    <xf numFmtId="0" fontId="8" fillId="0" borderId="4" xfId="0" applyFont="1" applyBorder="1" applyAlignment="1">
      <alignment horizontal="left" vertical="center"/>
    </xf>
    <xf numFmtId="0" fontId="9" fillId="0" borderId="4" xfId="0" applyFont="1" applyBorder="1"/>
    <xf numFmtId="0" fontId="9" fillId="0" borderId="3" xfId="0" applyFont="1" applyBorder="1"/>
  </cellXfs>
  <cellStyles count="4">
    <cellStyle name="Excel Built-in 20% - Accent1" xfId="1" xr:uid="{00000000-0005-0000-0000-000000000000}"/>
    <cellStyle name="Heading1" xfId="2" xr:uid="{00000000-0005-0000-0000-000001000000}"/>
    <cellStyle name="Result2" xfId="3" xr:uid="{00000000-0005-0000-0000-000002000000}"/>
    <cellStyle name="Standard"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
          <c:y val="6.5570000000000003E-3"/>
          <c:w val="0.58912200000000003"/>
          <c:h val="0.78594799999999998"/>
        </c:manualLayout>
      </c:layout>
      <c:pieChart>
        <c:varyColors val="1"/>
        <c:ser>
          <c:idx val="0"/>
          <c:order val="0"/>
          <c:spPr>
            <a:prstGeom prst="rect">
              <a:avLst/>
            </a:prstGeom>
            <a:solidFill>
              <a:srgbClr val="4472C4"/>
            </a:solidFill>
            <a:ln w="0">
              <a:noFill/>
            </a:ln>
          </c:spPr>
          <c:dPt>
            <c:idx val="0"/>
            <c:bubble3D val="0"/>
            <c:spPr>
              <a:prstGeom prst="rect">
                <a:avLst/>
              </a:prstGeom>
              <a:solidFill>
                <a:srgbClr val="70AD47"/>
              </a:solidFill>
              <a:ln w="0">
                <a:noFill/>
              </a:ln>
            </c:spPr>
            <c:extLst>
              <c:ext xmlns:c16="http://schemas.microsoft.com/office/drawing/2014/chart" uri="{C3380CC4-5D6E-409C-BE32-E72D297353CC}">
                <c16:uniqueId val="{00000001-5941-AF4C-A80F-79557A204D9C}"/>
              </c:ext>
            </c:extLst>
          </c:dPt>
          <c:dPt>
            <c:idx val="1"/>
            <c:bubble3D val="0"/>
            <c:spPr>
              <a:prstGeom prst="rect">
                <a:avLst/>
              </a:prstGeom>
              <a:solidFill>
                <a:srgbClr val="FF420E"/>
              </a:solidFill>
              <a:ln w="0">
                <a:noFill/>
              </a:ln>
            </c:spPr>
            <c:extLst>
              <c:ext xmlns:c16="http://schemas.microsoft.com/office/drawing/2014/chart" uri="{C3380CC4-5D6E-409C-BE32-E72D297353CC}">
                <c16:uniqueId val="{00000003-5941-AF4C-A80F-79557A204D9C}"/>
              </c:ext>
            </c:extLst>
          </c:dPt>
          <c:dLbls>
            <c:dLbl>
              <c:idx val="0"/>
              <c:spPr/>
              <c:txPr>
                <a:bodyPr wrap="square"/>
                <a:lstStyle/>
                <a:p>
                  <a:pPr>
                    <a:defRPr lang="de-DE" sz="1200" b="1" strike="noStrike" spc="-1">
                      <a:solidFill>
                        <a:srgbClr val="000000"/>
                      </a:solidFill>
                      <a:latin typeface="Calibri"/>
                    </a:defRPr>
                  </a:pPr>
                  <a:endParaRPr lang="de-DE"/>
                </a:p>
              </c:txPr>
              <c:dLblPos val="bestFit"/>
              <c:showLegendKey val="0"/>
              <c:showVal val="0"/>
              <c:showCatName val="0"/>
              <c:showSerName val="0"/>
              <c:showPercent val="1"/>
              <c:showBubbleSize val="1"/>
              <c:extLst>
                <c:ext xmlns:c15="http://schemas.microsoft.com/office/drawing/2012/chart" uri="{CE6537A1-D6FC-4f65-9D91-7224C49458BB}"/>
                <c:ext xmlns:c16="http://schemas.microsoft.com/office/drawing/2014/chart" uri="{C3380CC4-5D6E-409C-BE32-E72D297353CC}">
                  <c16:uniqueId val="{00000001-5941-AF4C-A80F-79557A204D9C}"/>
                </c:ext>
              </c:extLst>
            </c:dLbl>
            <c:dLbl>
              <c:idx val="1"/>
              <c:spPr/>
              <c:txPr>
                <a:bodyPr wrap="square"/>
                <a:lstStyle/>
                <a:p>
                  <a:pPr>
                    <a:defRPr lang="de-DE" sz="1200" b="1" strike="noStrike" spc="-1">
                      <a:solidFill>
                        <a:srgbClr val="000000"/>
                      </a:solidFill>
                      <a:latin typeface="Calibri"/>
                    </a:defRPr>
                  </a:pPr>
                  <a:endParaRPr lang="de-DE"/>
                </a:p>
              </c:txPr>
              <c:dLblPos val="bestFit"/>
              <c:showLegendKey val="0"/>
              <c:showVal val="0"/>
              <c:showCatName val="0"/>
              <c:showSerName val="0"/>
              <c:showPercent val="1"/>
              <c:showBubbleSize val="1"/>
              <c:extLst>
                <c:ext xmlns:c15="http://schemas.microsoft.com/office/drawing/2012/chart" uri="{CE6537A1-D6FC-4f65-9D91-7224C49458BB}"/>
                <c:ext xmlns:c16="http://schemas.microsoft.com/office/drawing/2014/chart" uri="{C3380CC4-5D6E-409C-BE32-E72D297353CC}">
                  <c16:uniqueId val="{00000003-5941-AF4C-A80F-79557A204D9C}"/>
                </c:ext>
              </c:extLst>
            </c:dLbl>
            <c:spPr>
              <a:noFill/>
              <a:ln>
                <a:noFill/>
              </a:ln>
              <a:effectLst/>
            </c:spPr>
            <c:txPr>
              <a:bodyPr wrap="square"/>
              <a:lstStyle/>
              <a:p>
                <a:pPr>
                  <a:defRPr lang="de-DE" sz="1200" b="1" strike="noStrike" spc="-1">
                    <a:solidFill>
                      <a:srgbClr val="000000"/>
                    </a:solidFill>
                    <a:latin typeface="Calibri"/>
                  </a:defRPr>
                </a:pPr>
                <a:endParaRPr lang="de-DE"/>
              </a:p>
            </c:txPr>
            <c:dLblPos val="bestFit"/>
            <c:showLegendKey val="0"/>
            <c:showVal val="0"/>
            <c:showCatName val="0"/>
            <c:showSerName val="0"/>
            <c:showPercent val="1"/>
            <c:showBubbleSize val="1"/>
            <c:separator>; </c:separator>
            <c:showLeaderLines val="0"/>
            <c:extLst>
              <c:ext xmlns:c15="http://schemas.microsoft.com/office/drawing/2012/chart" uri="{CE6537A1-D6FC-4f65-9D91-7224C49458BB}">
                <c15:spPr xmlns:c15="http://schemas.microsoft.com/office/drawing/2012/chart">
                  <a:prstGeom prst="rect">
                    <a:avLst/>
                  </a:prstGeom>
                </c15:spPr>
              </c:ext>
            </c:extLst>
          </c:dLbls>
          <c:cat>
            <c:strRef>
              <c:f>Übersicht!$A$17:$A$18</c:f>
              <c:strCache>
                <c:ptCount val="2"/>
                <c:pt idx="0">
                  <c:v>Budget verblieben</c:v>
                </c:pt>
                <c:pt idx="1">
                  <c:v>Budget gebunden</c:v>
                </c:pt>
              </c:strCache>
            </c:strRef>
          </c:cat>
          <c:val>
            <c:numRef>
              <c:f>Übersicht!$B$17:$B$18</c:f>
              <c:numCache>
                <c:formatCode>#,##0.00" € ";#,##0.00" € ";\-#" € ";@\ </c:formatCode>
                <c:ptCount val="2"/>
                <c:pt idx="0">
                  <c:v>23087.200000000001</c:v>
                </c:pt>
                <c:pt idx="1">
                  <c:v>1912.8</c:v>
                </c:pt>
              </c:numCache>
            </c:numRef>
          </c:val>
          <c:extLst>
            <c:ext xmlns:c16="http://schemas.microsoft.com/office/drawing/2014/chart" uri="{C3380CC4-5D6E-409C-BE32-E72D297353CC}">
              <c16:uniqueId val="{00000000-89B8-5E49-B85C-75C33F3F1DD5}"/>
            </c:ext>
          </c:extLst>
        </c:ser>
        <c:dLbls>
          <c:showLegendKey val="0"/>
          <c:showVal val="0"/>
          <c:showCatName val="0"/>
          <c:showSerName val="0"/>
          <c:showPercent val="0"/>
          <c:showBubbleSize val="0"/>
          <c:showLeaderLines val="0"/>
        </c:dLbls>
        <c:firstSliceAng val="90"/>
      </c:pieChart>
      <c:spPr>
        <a:prstGeom prst="rect">
          <a:avLst/>
        </a:prstGeom>
        <a:noFill/>
        <a:ln w="0">
          <a:noFill/>
        </a:ln>
      </c:spPr>
    </c:plotArea>
    <c:legend>
      <c:legendPos val="r"/>
      <c:layout>
        <c:manualLayout>
          <c:xMode val="edge"/>
          <c:yMode val="edge"/>
          <c:x val="0.58946299999999996"/>
          <c:y val="0.53271199999999996"/>
        </c:manualLayout>
      </c:layout>
      <c:overlay val="0"/>
      <c:spPr>
        <a:prstGeom prst="rect">
          <a:avLst/>
        </a:prstGeom>
        <a:noFill/>
        <a:ln w="0">
          <a:noFill/>
        </a:ln>
      </c:spPr>
      <c:txPr>
        <a:bodyPr/>
        <a:lstStyle/>
        <a:p>
          <a:pPr>
            <a:defRPr lang="de-DE" sz="900" b="0" strike="noStrike" spc="-1">
              <a:solidFill>
                <a:srgbClr val="595959"/>
              </a:solidFill>
              <a:latin typeface="Calibri"/>
            </a:defRPr>
          </a:pPr>
          <a:endParaRPr lang="de-DE"/>
        </a:p>
      </c:txPr>
    </c:legend>
    <c:plotVisOnly val="1"/>
    <c:dispBlanksAs val="gap"/>
    <c:showDLblsOverMax val="1"/>
  </c:chart>
  <c:spPr>
    <a:xfrm>
      <a:off x="0" y="0"/>
      <a:ext cx="0" cy="0"/>
    </a:xfrm>
    <a:prstGeom prst="rect">
      <a:avLst/>
    </a:prstGeom>
    <a:solidFill>
      <a:srgbClr val="FFFFFF"/>
    </a:solidFill>
    <a:ln w="9360">
      <a:solidFill>
        <a:srgbClr val="D9D9D9"/>
      </a:solidFill>
      <a:round/>
    </a:ln>
  </c:spPr>
  <c:printSettings>
    <c:headerFooter/>
    <c:pageMargins b="0.78740157499999996" l="0.7" r="0.7" t="0.78740157499999996"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
          <c:y val="4.4596999999999998E-2"/>
          <c:w val="0.57882500000000003"/>
          <c:h val="0.69156399999999996"/>
        </c:manualLayout>
      </c:layout>
      <c:pieChart>
        <c:varyColors val="1"/>
        <c:ser>
          <c:idx val="0"/>
          <c:order val="0"/>
          <c:spPr>
            <a:prstGeom prst="rect">
              <a:avLst/>
            </a:prstGeom>
            <a:solidFill>
              <a:srgbClr val="4472C4"/>
            </a:solidFill>
            <a:ln w="0">
              <a:noFill/>
            </a:ln>
          </c:spPr>
          <c:dPt>
            <c:idx val="0"/>
            <c:bubble3D val="0"/>
            <c:spPr>
              <a:prstGeom prst="rect">
                <a:avLst/>
              </a:prstGeom>
              <a:solidFill>
                <a:srgbClr val="70AD47"/>
              </a:solidFill>
              <a:ln w="0">
                <a:noFill/>
              </a:ln>
            </c:spPr>
            <c:extLst>
              <c:ext xmlns:c16="http://schemas.microsoft.com/office/drawing/2014/chart" uri="{C3380CC4-5D6E-409C-BE32-E72D297353CC}">
                <c16:uniqueId val="{00000001-64F7-5746-8195-304F8F5154C0}"/>
              </c:ext>
            </c:extLst>
          </c:dPt>
          <c:dPt>
            <c:idx val="1"/>
            <c:bubble3D val="0"/>
            <c:spPr>
              <a:prstGeom prst="rect">
                <a:avLst/>
              </a:prstGeom>
              <a:solidFill>
                <a:srgbClr val="FF420E"/>
              </a:solidFill>
              <a:ln w="0">
                <a:noFill/>
              </a:ln>
            </c:spPr>
            <c:extLst>
              <c:ext xmlns:c16="http://schemas.microsoft.com/office/drawing/2014/chart" uri="{C3380CC4-5D6E-409C-BE32-E72D297353CC}">
                <c16:uniqueId val="{00000003-64F7-5746-8195-304F8F5154C0}"/>
              </c:ext>
            </c:extLst>
          </c:dPt>
          <c:dLbls>
            <c:dLbl>
              <c:idx val="0"/>
              <c:spPr/>
              <c:txPr>
                <a:bodyPr wrap="square"/>
                <a:lstStyle/>
                <a:p>
                  <a:pPr>
                    <a:defRPr lang="de-DE" sz="1200" b="1" strike="noStrike" spc="-1">
                      <a:solidFill>
                        <a:srgbClr val="000000"/>
                      </a:solidFill>
                      <a:latin typeface="Calibri"/>
                    </a:defRPr>
                  </a:pPr>
                  <a:endParaRPr lang="de-DE"/>
                </a:p>
              </c:txPr>
              <c:dLblPos val="bestFit"/>
              <c:showLegendKey val="0"/>
              <c:showVal val="0"/>
              <c:showCatName val="0"/>
              <c:showSerName val="0"/>
              <c:showPercent val="1"/>
              <c:showBubbleSize val="1"/>
              <c:extLst>
                <c:ext xmlns:c15="http://schemas.microsoft.com/office/drawing/2012/chart" uri="{CE6537A1-D6FC-4f65-9D91-7224C49458BB}"/>
                <c:ext xmlns:c16="http://schemas.microsoft.com/office/drawing/2014/chart" uri="{C3380CC4-5D6E-409C-BE32-E72D297353CC}">
                  <c16:uniqueId val="{00000001-64F7-5746-8195-304F8F5154C0}"/>
                </c:ext>
              </c:extLst>
            </c:dLbl>
            <c:dLbl>
              <c:idx val="1"/>
              <c:spPr/>
              <c:txPr>
                <a:bodyPr wrap="square"/>
                <a:lstStyle/>
                <a:p>
                  <a:pPr>
                    <a:defRPr lang="de-DE" sz="1200" b="1" strike="noStrike" spc="-1">
                      <a:solidFill>
                        <a:srgbClr val="000000"/>
                      </a:solidFill>
                      <a:latin typeface="Calibri"/>
                    </a:defRPr>
                  </a:pPr>
                  <a:endParaRPr lang="de-DE"/>
                </a:p>
              </c:txPr>
              <c:dLblPos val="bestFit"/>
              <c:showLegendKey val="0"/>
              <c:showVal val="0"/>
              <c:showCatName val="0"/>
              <c:showSerName val="0"/>
              <c:showPercent val="1"/>
              <c:showBubbleSize val="1"/>
              <c:extLst>
                <c:ext xmlns:c15="http://schemas.microsoft.com/office/drawing/2012/chart" uri="{CE6537A1-D6FC-4f65-9D91-7224C49458BB}"/>
                <c:ext xmlns:c16="http://schemas.microsoft.com/office/drawing/2014/chart" uri="{C3380CC4-5D6E-409C-BE32-E72D297353CC}">
                  <c16:uniqueId val="{00000003-64F7-5746-8195-304F8F5154C0}"/>
                </c:ext>
              </c:extLst>
            </c:dLbl>
            <c:spPr>
              <a:noFill/>
              <a:ln>
                <a:noFill/>
              </a:ln>
              <a:effectLst/>
            </c:spPr>
            <c:txPr>
              <a:bodyPr wrap="square"/>
              <a:lstStyle/>
              <a:p>
                <a:pPr>
                  <a:defRPr lang="de-DE" sz="1200" b="1" strike="noStrike" spc="-1">
                    <a:solidFill>
                      <a:srgbClr val="000000"/>
                    </a:solidFill>
                    <a:latin typeface="Calibri"/>
                  </a:defRPr>
                </a:pPr>
                <a:endParaRPr lang="de-DE"/>
              </a:p>
            </c:txPr>
            <c:dLblPos val="bestFit"/>
            <c:showLegendKey val="0"/>
            <c:showVal val="0"/>
            <c:showCatName val="0"/>
            <c:showSerName val="0"/>
            <c:showPercent val="1"/>
            <c:showBubbleSize val="1"/>
            <c:separator>; </c:separator>
            <c:showLeaderLines val="0"/>
            <c:extLst>
              <c:ext xmlns:c15="http://schemas.microsoft.com/office/drawing/2012/chart" uri="{CE6537A1-D6FC-4f65-9D91-7224C49458BB}">
                <c15:spPr xmlns:c15="http://schemas.microsoft.com/office/drawing/2012/chart">
                  <a:prstGeom prst="rect">
                    <a:avLst/>
                  </a:prstGeom>
                </c15:spPr>
              </c:ext>
            </c:extLst>
          </c:dLbls>
          <c:cat>
            <c:strRef>
              <c:f>Übersicht!$D$17:$D$18</c:f>
              <c:strCache>
                <c:ptCount val="2"/>
                <c:pt idx="0">
                  <c:v>Budget verblieben</c:v>
                </c:pt>
                <c:pt idx="1">
                  <c:v>Budget gebunden</c:v>
                </c:pt>
              </c:strCache>
            </c:strRef>
          </c:cat>
          <c:val>
            <c:numRef>
              <c:f>Übersicht!$E$17:$E$18</c:f>
              <c:numCache>
                <c:formatCode>#,##0.00" € ";#,##0.00" € ";\-#" € ";@\ </c:formatCode>
                <c:ptCount val="2"/>
                <c:pt idx="0">
                  <c:v>2500</c:v>
                </c:pt>
                <c:pt idx="1">
                  <c:v>0</c:v>
                </c:pt>
              </c:numCache>
            </c:numRef>
          </c:val>
          <c:extLst>
            <c:ext xmlns:c16="http://schemas.microsoft.com/office/drawing/2014/chart" uri="{C3380CC4-5D6E-409C-BE32-E72D297353CC}">
              <c16:uniqueId val="{00000000-A731-FB4B-9A86-733FA76B8763}"/>
            </c:ext>
          </c:extLst>
        </c:ser>
        <c:dLbls>
          <c:showLegendKey val="0"/>
          <c:showVal val="0"/>
          <c:showCatName val="0"/>
          <c:showSerName val="0"/>
          <c:showPercent val="0"/>
          <c:showBubbleSize val="0"/>
          <c:showLeaderLines val="0"/>
        </c:dLbls>
        <c:firstSliceAng val="90"/>
      </c:pieChart>
      <c:spPr>
        <a:prstGeom prst="rect">
          <a:avLst/>
        </a:prstGeom>
        <a:noFill/>
        <a:ln w="0">
          <a:noFill/>
        </a:ln>
      </c:spPr>
    </c:plotArea>
    <c:legend>
      <c:legendPos val="r"/>
      <c:overlay val="0"/>
      <c:spPr>
        <a:prstGeom prst="rect">
          <a:avLst/>
        </a:prstGeom>
        <a:noFill/>
        <a:ln w="0">
          <a:noFill/>
        </a:ln>
      </c:spPr>
      <c:txPr>
        <a:bodyPr/>
        <a:lstStyle/>
        <a:p>
          <a:pPr>
            <a:defRPr lang="de-DE" sz="900" b="0" strike="noStrike" spc="-1">
              <a:solidFill>
                <a:srgbClr val="595959"/>
              </a:solidFill>
              <a:latin typeface="Calibri"/>
            </a:defRPr>
          </a:pPr>
          <a:endParaRPr lang="de-DE"/>
        </a:p>
      </c:txPr>
    </c:legend>
    <c:plotVisOnly val="1"/>
    <c:dispBlanksAs val="gap"/>
    <c:showDLblsOverMax val="1"/>
  </c:chart>
  <c:spPr>
    <a:xfrm>
      <a:off x="0" y="0"/>
      <a:ext cx="0" cy="0"/>
    </a:xfrm>
    <a:prstGeom prst="rect">
      <a:avLst/>
    </a:prstGeom>
    <a:solidFill>
      <a:srgbClr val="FFFFFF"/>
    </a:solidFill>
    <a:ln w="9360">
      <a:solidFill>
        <a:srgbClr val="D9D9D9"/>
      </a:solidFill>
      <a:round/>
    </a:ln>
  </c:spPr>
  <c:printSettings>
    <c:headerFooter/>
    <c:pageMargins b="0.78740157499999996" l="0.7" r="0.7" t="0.78740157499999996" header="0.3" footer="0.3"/>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19</xdr:row>
      <xdr:rowOff>169920</xdr:rowOff>
    </xdr:from>
    <xdr:to>
      <xdr:col>2</xdr:col>
      <xdr:colOff>178560</xdr:colOff>
      <xdr:row>32</xdr:row>
      <xdr:rowOff>81359</xdr:rowOff>
    </xdr:to>
    <xdr:graphicFrame macro="">
      <xdr:nvGraphicFramePr>
        <xdr:cNvPr id="3" name="Diagramm 5">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3</xdr:col>
      <xdr:colOff>12600</xdr:colOff>
      <xdr:row>20</xdr:row>
      <xdr:rowOff>1800</xdr:rowOff>
    </xdr:from>
    <xdr:to>
      <xdr:col>5</xdr:col>
      <xdr:colOff>185040</xdr:colOff>
      <xdr:row>32</xdr:row>
      <xdr:rowOff>100441</xdr:rowOff>
    </xdr:to>
    <xdr:graphicFrame macro="">
      <xdr:nvGraphicFramePr>
        <xdr:cNvPr id="4" name="Diagramm 8">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Arial"/>
        <a:cs typeface="Arial"/>
      </a:majorFont>
      <a:minorFont>
        <a:latin typeface="Calibri"/>
        <a:ea typeface="Arial"/>
        <a:cs typeface="Arial"/>
      </a:minorFont>
    </a:fontScheme>
    <a:fmtScheme name="Office">
      <a:fillStyleLst>
        <a:solidFill>
          <a:schemeClr val="phClr"/>
        </a:solidFill>
        <a:gradFill>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solidFill>
          <a:schemeClr val="phClr">
            <a:tint val="95000"/>
            <a:satMod val="170000"/>
          </a:schemeClr>
        </a:solidFill>
        <a:gradFill>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H36"/>
  <sheetViews>
    <sheetView topLeftCell="A13" zoomScale="92" workbookViewId="0">
      <selection activeCell="B18" sqref="B18"/>
    </sheetView>
  </sheetViews>
  <sheetFormatPr baseColWidth="10" defaultColWidth="13.5" defaultRowHeight="15"/>
  <cols>
    <col min="1" max="1" width="20.6640625" customWidth="1"/>
    <col min="2" max="2" width="17.83203125" customWidth="1"/>
    <col min="4" max="4" width="21.33203125" customWidth="1"/>
    <col min="5" max="5" width="16.83203125" customWidth="1"/>
    <col min="1024" max="1024" width="14.1640625" customWidth="1"/>
  </cols>
  <sheetData>
    <row r="2" spans="1:7" ht="21">
      <c r="A2" s="1" t="s">
        <v>0</v>
      </c>
    </row>
    <row r="3" spans="1:7" ht="130" customHeight="1">
      <c r="A3" s="1" t="s">
        <v>1</v>
      </c>
    </row>
    <row r="4" spans="1:7" ht="21">
      <c r="A4" s="1"/>
    </row>
    <row r="5" spans="1:7" ht="21">
      <c r="A5" s="1"/>
    </row>
    <row r="6" spans="1:7" ht="21">
      <c r="A6" s="1"/>
    </row>
    <row r="7" spans="1:7" ht="21">
      <c r="A7" s="1"/>
    </row>
    <row r="8" spans="1:7" ht="21">
      <c r="A8" s="1"/>
    </row>
    <row r="10" spans="1:7">
      <c r="A10" t="s">
        <v>2</v>
      </c>
    </row>
    <row r="11" spans="1:7">
      <c r="A11" t="s">
        <v>3</v>
      </c>
    </row>
    <row r="13" spans="1:7">
      <c r="A13" t="s">
        <v>4</v>
      </c>
    </row>
    <row r="14" spans="1:7">
      <c r="A14" t="s">
        <v>5</v>
      </c>
      <c r="D14" t="s">
        <v>6</v>
      </c>
    </row>
    <row r="15" spans="1:7" ht="16">
      <c r="A15" s="2" t="s">
        <v>7</v>
      </c>
      <c r="B15" s="2"/>
      <c r="C15" s="2"/>
      <c r="D15" s="2" t="s">
        <v>8</v>
      </c>
      <c r="G15" s="2"/>
    </row>
    <row r="16" spans="1:7" ht="16">
      <c r="A16" s="3" t="s">
        <v>9</v>
      </c>
      <c r="B16" s="4">
        <v>25000</v>
      </c>
      <c r="C16" s="3"/>
      <c r="D16" s="3" t="s">
        <v>9</v>
      </c>
      <c r="E16" s="5">
        <v>2500</v>
      </c>
      <c r="G16" s="2"/>
    </row>
    <row r="17" spans="1:8">
      <c r="A17" t="s">
        <v>10</v>
      </c>
      <c r="B17" s="6">
        <f>B16-B18-B19</f>
        <v>23087.200000000001</v>
      </c>
      <c r="D17" t="s">
        <v>10</v>
      </c>
      <c r="E17" s="6">
        <f>E16-E18-E19</f>
        <v>2500</v>
      </c>
      <c r="H17" s="6"/>
    </row>
    <row r="18" spans="1:8">
      <c r="A18" t="s">
        <v>11</v>
      </c>
      <c r="B18" s="6">
        <f>SUMIF(Anträge!$C$10:$C$55,"681 01",Anträge!$O$10:$O$155)</f>
        <v>1912.8</v>
      </c>
      <c r="D18" t="s">
        <v>11</v>
      </c>
      <c r="E18" s="6">
        <f>SUMIF(Anträge!$C$10:$C$55,"681 03",Anträge!$H$10:$H$155)</f>
        <v>0</v>
      </c>
      <c r="H18" s="6"/>
    </row>
    <row r="19" spans="1:8">
      <c r="A19" t="s">
        <v>12</v>
      </c>
      <c r="B19" s="6">
        <f>SUMIF(Anträge!$C$10:$C$55,"681 01",Anträge!$P$10:$P$155)</f>
        <v>0</v>
      </c>
      <c r="D19" t="s">
        <v>12</v>
      </c>
      <c r="E19" s="6">
        <f>SUMIF(Anträge!$C$10:$C$55,"681 03",Anträge!$P$10:$P$55)</f>
        <v>0</v>
      </c>
      <c r="H19" s="6"/>
    </row>
    <row r="35" spans="1:4">
      <c r="A35" t="s">
        <v>13</v>
      </c>
      <c r="D35" t="s">
        <v>13</v>
      </c>
    </row>
    <row r="36" spans="1:4">
      <c r="A36" s="6">
        <f>SUMIF(Anträge!$C$10:$C$155,"681 01",Anträge!$H$10:$H$155)</f>
        <v>7155.5100000000011</v>
      </c>
      <c r="D36" s="6">
        <f>SUMIF(Anträge!$C$10:$C$155,"681 03",Anträge!$H$10:$H$155)</f>
        <v>475</v>
      </c>
    </row>
  </sheetData>
  <pageMargins left="0.7" right="0.7" top="1.1812499999999999" bottom="1.1812499999999999" header="0.51180555555555496" footer="0.51180555555555496"/>
  <pageSetup paperSize="9" firstPageNumber="0" orientation="portrait" horizontalDpi="300" verticalDpi="300"/>
  <drawing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T204"/>
  <sheetViews>
    <sheetView tabSelected="1" topLeftCell="A50" zoomScale="50" workbookViewId="0">
      <selection activeCell="E85" sqref="E85"/>
    </sheetView>
  </sheetViews>
  <sheetFormatPr baseColWidth="10" defaultColWidth="14" defaultRowHeight="15"/>
  <cols>
    <col min="1" max="1" width="28" customWidth="1"/>
    <col min="2" max="2" width="8.6640625" customWidth="1"/>
    <col min="3" max="4" width="15.83203125" style="7" customWidth="1"/>
    <col min="5" max="5" width="45" style="8" customWidth="1"/>
    <col min="6" max="6" width="9.33203125" style="9" customWidth="1"/>
    <col min="7" max="7" width="30.33203125" style="8" customWidth="1"/>
    <col min="8" max="8" width="15.83203125" style="10" customWidth="1"/>
    <col min="9" max="9" width="7.1640625" style="7" customWidth="1"/>
    <col min="10" max="10" width="14.1640625" style="7" customWidth="1"/>
    <col min="11" max="11" width="14.33203125" style="11" customWidth="1"/>
    <col min="12" max="12" width="14.33203125" style="12" customWidth="1"/>
    <col min="13" max="14" width="14.33203125" style="7" customWidth="1"/>
    <col min="15" max="15" width="10.33203125" style="8" customWidth="1"/>
    <col min="16" max="16" width="11.5" style="8" hidden="1" customWidth="1"/>
    <col min="17" max="17" width="15.83203125" style="13" customWidth="1"/>
    <col min="18" max="18" width="73" style="8" customWidth="1"/>
  </cols>
  <sheetData>
    <row r="1" spans="1:18" ht="21">
      <c r="A1" s="124" t="s">
        <v>14</v>
      </c>
      <c r="B1" s="124"/>
      <c r="C1" s="124"/>
      <c r="D1" s="124"/>
      <c r="E1" s="124"/>
      <c r="Q1" s="14"/>
    </row>
    <row r="2" spans="1:18" ht="34.25" customHeight="1">
      <c r="A2" s="15" t="s">
        <v>15</v>
      </c>
      <c r="Q2" s="14"/>
    </row>
    <row r="3" spans="1:18" ht="24.75" customHeight="1">
      <c r="A3" s="15" t="s">
        <v>16</v>
      </c>
      <c r="K3" s="16"/>
      <c r="L3" s="17"/>
      <c r="M3" s="17"/>
      <c r="N3" s="17"/>
      <c r="Q3" s="14"/>
    </row>
    <row r="4" spans="1:18" ht="14.25" customHeight="1">
      <c r="K4" s="16"/>
      <c r="L4" s="17"/>
      <c r="M4" s="17"/>
      <c r="N4" s="17"/>
      <c r="Q4" s="14"/>
    </row>
    <row r="5" spans="1:18" ht="14.25" customHeight="1">
      <c r="A5" t="s">
        <v>17</v>
      </c>
      <c r="C5" s="17" t="s">
        <v>18</v>
      </c>
      <c r="D5" s="17"/>
      <c r="E5" s="8" t="s">
        <v>19</v>
      </c>
      <c r="F5" s="9">
        <v>45145</v>
      </c>
      <c r="G5" s="8" t="s">
        <v>20</v>
      </c>
      <c r="H5" s="10">
        <v>1250</v>
      </c>
      <c r="K5" s="16"/>
      <c r="L5" s="17"/>
      <c r="M5" s="17"/>
      <c r="N5" s="17"/>
      <c r="Q5" s="14"/>
      <c r="R5" s="8" t="s">
        <v>21</v>
      </c>
    </row>
    <row r="6" spans="1:18" ht="14.25" customHeight="1">
      <c r="K6" s="16"/>
      <c r="L6" s="17"/>
      <c r="M6" s="17"/>
      <c r="N6" s="17"/>
      <c r="Q6" s="14"/>
    </row>
    <row r="7" spans="1:18" s="18" customFormat="1" ht="42" customHeight="1">
      <c r="A7" s="19" t="s">
        <v>22</v>
      </c>
      <c r="B7" s="19" t="s">
        <v>23</v>
      </c>
      <c r="C7" s="19" t="s">
        <v>24</v>
      </c>
      <c r="D7" s="20" t="s">
        <v>25</v>
      </c>
      <c r="E7" s="21" t="s">
        <v>26</v>
      </c>
      <c r="F7" s="22" t="s">
        <v>27</v>
      </c>
      <c r="G7" s="19" t="s">
        <v>28</v>
      </c>
      <c r="H7" s="23" t="s">
        <v>29</v>
      </c>
      <c r="I7" s="19" t="s">
        <v>30</v>
      </c>
      <c r="J7" s="19" t="s">
        <v>31</v>
      </c>
      <c r="K7" s="24" t="s">
        <v>32</v>
      </c>
      <c r="L7" s="25" t="s">
        <v>31</v>
      </c>
      <c r="M7" s="25" t="s">
        <v>33</v>
      </c>
      <c r="N7" s="25" t="s">
        <v>34</v>
      </c>
      <c r="O7" s="26" t="s">
        <v>35</v>
      </c>
      <c r="P7" s="27" t="s">
        <v>36</v>
      </c>
      <c r="Q7" s="28" t="s">
        <v>37</v>
      </c>
      <c r="R7" s="20" t="s">
        <v>38</v>
      </c>
    </row>
    <row r="8" spans="1:18">
      <c r="A8" s="29"/>
      <c r="B8" s="29"/>
      <c r="C8" s="30"/>
      <c r="D8" s="30"/>
      <c r="I8" s="31"/>
      <c r="J8" s="31"/>
      <c r="K8" s="32"/>
      <c r="L8" s="33"/>
      <c r="M8" s="30"/>
      <c r="N8" s="30"/>
      <c r="O8" s="34"/>
      <c r="P8" s="34"/>
      <c r="Q8" s="35"/>
    </row>
    <row r="9" spans="1:18" s="36" customFormat="1">
      <c r="A9" s="125" t="s">
        <v>39</v>
      </c>
      <c r="B9" s="125"/>
      <c r="C9" s="125"/>
      <c r="D9" s="125"/>
      <c r="E9" s="125"/>
      <c r="F9" s="125"/>
      <c r="G9" s="125"/>
      <c r="H9" s="125"/>
      <c r="I9" s="125"/>
      <c r="J9" s="125"/>
      <c r="K9" s="125"/>
      <c r="L9" s="125"/>
      <c r="M9" s="125"/>
      <c r="N9" s="125"/>
      <c r="O9" s="125"/>
      <c r="P9" s="125"/>
      <c r="Q9" s="125"/>
      <c r="R9" s="37"/>
    </row>
    <row r="10" spans="1:18" ht="32">
      <c r="A10" s="17" t="s">
        <v>40</v>
      </c>
      <c r="B10" s="17" t="s">
        <v>41</v>
      </c>
      <c r="C10" s="8" t="s">
        <v>18</v>
      </c>
      <c r="D10" s="8"/>
      <c r="E10" s="38" t="s">
        <v>42</v>
      </c>
      <c r="F10" s="39" t="s">
        <v>43</v>
      </c>
      <c r="G10" s="17" t="s">
        <v>44</v>
      </c>
      <c r="H10" s="16"/>
      <c r="I10" s="17"/>
      <c r="J10" s="17"/>
      <c r="K10" s="16"/>
      <c r="L10" s="17" t="s">
        <v>45</v>
      </c>
      <c r="O10" s="40"/>
      <c r="P10" s="41"/>
      <c r="Q10" s="14"/>
      <c r="R10" s="42" t="s">
        <v>46</v>
      </c>
    </row>
    <row r="11" spans="1:18" ht="32">
      <c r="A11" s="17" t="s">
        <v>47</v>
      </c>
      <c r="B11" s="17" t="s">
        <v>48</v>
      </c>
      <c r="C11" s="8" t="s">
        <v>18</v>
      </c>
      <c r="D11" s="8"/>
      <c r="E11" s="38" t="s">
        <v>49</v>
      </c>
      <c r="F11" s="39">
        <v>45155</v>
      </c>
      <c r="G11" s="17" t="s">
        <v>50</v>
      </c>
      <c r="H11" s="16">
        <v>221</v>
      </c>
      <c r="I11" s="17"/>
      <c r="J11" s="17"/>
      <c r="K11" s="16"/>
      <c r="L11" s="17" t="s">
        <v>51</v>
      </c>
      <c r="O11" s="41"/>
      <c r="P11" s="41"/>
      <c r="Q11" s="14"/>
      <c r="R11" s="8" t="s">
        <v>52</v>
      </c>
    </row>
    <row r="12" spans="1:18">
      <c r="A12" s="17"/>
      <c r="B12" s="17"/>
      <c r="C12" s="17"/>
      <c r="D12" s="17"/>
      <c r="E12" s="38"/>
      <c r="F12" s="39"/>
      <c r="G12" s="17"/>
      <c r="H12" s="16"/>
      <c r="I12" s="17"/>
      <c r="J12" s="17"/>
      <c r="K12" s="16"/>
      <c r="L12" s="17"/>
      <c r="O12" s="41"/>
      <c r="P12" s="41"/>
      <c r="Q12" s="14"/>
      <c r="R12" s="42"/>
    </row>
    <row r="13" spans="1:18">
      <c r="A13" s="17"/>
      <c r="B13" s="17"/>
      <c r="C13" s="17"/>
      <c r="D13" s="17"/>
      <c r="E13" s="38"/>
      <c r="F13" s="39"/>
      <c r="G13" s="17"/>
      <c r="H13" s="16"/>
      <c r="I13" s="17"/>
      <c r="J13" s="17"/>
      <c r="K13" s="16"/>
      <c r="L13" s="17"/>
      <c r="O13" s="41"/>
      <c r="P13" s="41"/>
      <c r="Q13" s="14"/>
      <c r="R13" s="42"/>
    </row>
    <row r="14" spans="1:18">
      <c r="A14" s="17"/>
      <c r="B14" s="17"/>
      <c r="C14" s="17"/>
      <c r="D14" s="17"/>
      <c r="E14" s="38"/>
      <c r="F14" s="39"/>
      <c r="G14" s="17"/>
      <c r="H14" s="16"/>
      <c r="I14" s="17"/>
      <c r="J14" s="17"/>
      <c r="K14" s="43"/>
      <c r="O14" s="41"/>
      <c r="P14" s="41"/>
      <c r="Q14" s="14"/>
      <c r="R14" s="42"/>
    </row>
    <row r="15" spans="1:18">
      <c r="A15" s="17"/>
      <c r="B15" s="17"/>
      <c r="C15" s="17"/>
      <c r="D15" s="17"/>
      <c r="E15" s="38"/>
      <c r="F15" s="39"/>
      <c r="G15" s="17"/>
      <c r="H15" s="16"/>
      <c r="I15" s="17"/>
      <c r="J15" s="17"/>
      <c r="K15" s="43"/>
      <c r="O15" s="41"/>
      <c r="P15" s="41"/>
      <c r="Q15" s="14"/>
      <c r="R15" s="42"/>
    </row>
    <row r="16" spans="1:18" s="44" customFormat="1">
      <c r="A16" s="45"/>
      <c r="B16" s="45"/>
      <c r="C16" s="45"/>
      <c r="D16" s="45"/>
      <c r="E16" s="46"/>
      <c r="F16" s="47"/>
      <c r="G16" s="45"/>
      <c r="H16" s="48"/>
      <c r="I16" s="45"/>
      <c r="J16" s="45"/>
      <c r="K16" s="49"/>
      <c r="L16" s="50"/>
      <c r="M16" s="51"/>
      <c r="N16" s="51"/>
      <c r="O16" s="52"/>
      <c r="P16" s="52"/>
      <c r="Q16" s="53"/>
      <c r="R16" s="54"/>
    </row>
    <row r="17" spans="1:18">
      <c r="A17" s="17"/>
      <c r="B17" s="17"/>
      <c r="C17" s="17"/>
      <c r="D17" s="17"/>
      <c r="E17" s="38"/>
      <c r="F17" s="39"/>
      <c r="G17" s="17"/>
      <c r="H17" s="16"/>
      <c r="I17" s="17"/>
      <c r="J17" s="17"/>
      <c r="K17" s="43"/>
      <c r="O17" s="41"/>
      <c r="P17" s="41"/>
      <c r="Q17" s="14"/>
      <c r="R17" s="42"/>
    </row>
    <row r="18" spans="1:18">
      <c r="A18" s="17"/>
      <c r="B18" s="17"/>
      <c r="C18" s="17"/>
      <c r="D18" s="17"/>
      <c r="E18" s="38"/>
      <c r="F18" s="39"/>
      <c r="G18" s="17"/>
      <c r="H18" s="16"/>
      <c r="I18" s="17"/>
      <c r="J18" s="17"/>
      <c r="K18" s="43"/>
      <c r="O18" s="41"/>
      <c r="P18" s="41"/>
      <c r="Q18" s="14"/>
      <c r="R18" s="42"/>
    </row>
    <row r="19" spans="1:18">
      <c r="A19" s="17"/>
      <c r="B19" s="17"/>
      <c r="C19" s="17"/>
      <c r="D19" s="17"/>
      <c r="E19" s="38"/>
      <c r="F19" s="39"/>
      <c r="G19" s="17"/>
      <c r="H19" s="16"/>
      <c r="I19" s="17"/>
      <c r="J19" s="17"/>
      <c r="K19" s="16"/>
      <c r="O19" s="41"/>
      <c r="P19" s="41"/>
      <c r="Q19" s="14"/>
    </row>
    <row r="20" spans="1:18">
      <c r="A20" s="17"/>
      <c r="B20" s="17"/>
      <c r="C20" s="17"/>
      <c r="D20" s="17"/>
      <c r="E20" s="38"/>
      <c r="F20" s="39"/>
      <c r="G20" s="17"/>
      <c r="H20" s="16"/>
      <c r="I20" s="17"/>
      <c r="J20" s="17"/>
      <c r="K20" s="16"/>
      <c r="O20" s="41"/>
      <c r="P20" s="41"/>
      <c r="Q20" s="14"/>
    </row>
    <row r="21" spans="1:18">
      <c r="A21" s="17"/>
      <c r="B21" s="17"/>
      <c r="C21" s="17"/>
      <c r="D21" s="17"/>
      <c r="E21" s="38"/>
      <c r="F21" s="39"/>
      <c r="G21" s="17"/>
      <c r="H21" s="16"/>
      <c r="I21" s="17"/>
      <c r="J21" s="17"/>
      <c r="K21" s="16"/>
      <c r="O21" s="41"/>
      <c r="P21" s="41"/>
      <c r="Q21" s="14"/>
    </row>
    <row r="22" spans="1:18">
      <c r="A22" s="17"/>
      <c r="B22" s="17"/>
      <c r="C22" s="17"/>
      <c r="D22" s="17"/>
      <c r="E22" s="38"/>
      <c r="F22" s="39"/>
      <c r="G22" s="17"/>
      <c r="H22" s="16"/>
      <c r="I22" s="17"/>
      <c r="J22" s="17"/>
      <c r="K22" s="16"/>
      <c r="O22" s="41"/>
      <c r="P22" s="41"/>
      <c r="Q22" s="14"/>
    </row>
    <row r="23" spans="1:18">
      <c r="A23" s="17"/>
      <c r="B23" s="17"/>
      <c r="C23" s="17"/>
      <c r="D23" s="17"/>
      <c r="E23" s="38"/>
      <c r="F23" s="39"/>
      <c r="G23" s="17"/>
      <c r="H23" s="16"/>
      <c r="I23" s="17"/>
      <c r="J23" s="17"/>
      <c r="K23" s="16"/>
      <c r="L23" s="17"/>
      <c r="O23" s="41"/>
      <c r="P23" s="41"/>
      <c r="Q23" s="14"/>
    </row>
    <row r="24" spans="1:18" ht="16">
      <c r="A24" s="17" t="s">
        <v>53</v>
      </c>
      <c r="B24" s="17"/>
      <c r="E24" s="17" t="s">
        <v>54</v>
      </c>
      <c r="F24" s="39"/>
      <c r="G24" s="17"/>
      <c r="H24" s="16"/>
      <c r="I24" s="17"/>
      <c r="J24" s="17"/>
      <c r="K24" s="16"/>
      <c r="L24" s="17"/>
      <c r="O24" s="41"/>
      <c r="P24" s="41"/>
      <c r="Q24" s="14"/>
    </row>
    <row r="25" spans="1:18">
      <c r="A25" s="17"/>
      <c r="B25" s="17"/>
      <c r="C25" s="17"/>
      <c r="D25" s="17"/>
      <c r="E25" s="38"/>
      <c r="F25" s="39"/>
      <c r="G25" s="17"/>
      <c r="H25" s="16"/>
      <c r="I25" s="17"/>
      <c r="J25" s="17"/>
      <c r="K25" s="16"/>
      <c r="L25" s="17"/>
      <c r="O25" s="41"/>
      <c r="P25" s="41"/>
      <c r="Q25" s="14"/>
    </row>
    <row r="26" spans="1:18">
      <c r="A26" s="17"/>
      <c r="B26" s="17"/>
      <c r="C26" s="17"/>
      <c r="D26" s="17"/>
      <c r="E26" s="38"/>
      <c r="F26" s="39"/>
      <c r="G26" s="17"/>
      <c r="H26" s="16"/>
      <c r="I26" s="17"/>
      <c r="J26" s="17"/>
      <c r="K26" s="16"/>
      <c r="L26" s="17"/>
      <c r="O26" s="41"/>
      <c r="P26" s="41"/>
      <c r="Q26" s="14"/>
    </row>
    <row r="27" spans="1:18" s="36" customFormat="1">
      <c r="A27" s="125" t="s">
        <v>55</v>
      </c>
      <c r="B27" s="125"/>
      <c r="C27" s="125"/>
      <c r="D27" s="125"/>
      <c r="E27" s="125"/>
      <c r="F27" s="125"/>
      <c r="G27" s="125"/>
      <c r="H27" s="125"/>
      <c r="I27" s="125"/>
      <c r="J27" s="125"/>
      <c r="K27" s="125"/>
      <c r="L27" s="125"/>
      <c r="M27" s="125"/>
      <c r="N27" s="125"/>
      <c r="O27" s="125"/>
      <c r="P27" s="125"/>
      <c r="Q27" s="125"/>
      <c r="R27" s="37"/>
    </row>
    <row r="28" spans="1:18" ht="16">
      <c r="A28" s="17" t="s">
        <v>56</v>
      </c>
      <c r="B28" s="17" t="s">
        <v>48</v>
      </c>
      <c r="C28" s="8"/>
      <c r="D28" s="8"/>
      <c r="E28" s="38" t="s">
        <v>57</v>
      </c>
      <c r="F28" s="39">
        <v>45118</v>
      </c>
      <c r="G28" s="17"/>
      <c r="H28" s="16"/>
      <c r="I28" s="17"/>
      <c r="J28" s="17"/>
      <c r="K28" s="16"/>
      <c r="L28" s="17" t="s">
        <v>58</v>
      </c>
      <c r="O28" s="41"/>
      <c r="P28" s="41"/>
      <c r="Q28" s="14"/>
      <c r="R28" s="42"/>
    </row>
    <row r="29" spans="1:18" ht="96">
      <c r="A29" s="7" t="s">
        <v>59</v>
      </c>
      <c r="B29" s="7" t="s">
        <v>41</v>
      </c>
      <c r="C29" s="8" t="s">
        <v>60</v>
      </c>
      <c r="D29" s="8"/>
      <c r="E29" s="8" t="s">
        <v>61</v>
      </c>
      <c r="F29" s="9">
        <v>45173</v>
      </c>
      <c r="G29" s="8" t="s">
        <v>62</v>
      </c>
      <c r="H29" s="10">
        <v>314</v>
      </c>
      <c r="K29" s="11">
        <v>279</v>
      </c>
      <c r="M29" s="7" t="s">
        <v>51</v>
      </c>
      <c r="N29" s="7">
        <v>1</v>
      </c>
      <c r="O29" s="55">
        <f t="shared" ref="O29:O49" si="0">IF($N29=1,IF(ISBLANK($K29),$H29,$K29),IF(ISBLANK($N29),"",$N29))</f>
        <v>279</v>
      </c>
      <c r="P29" s="41"/>
      <c r="Q29" s="14"/>
      <c r="R29" s="8" t="s">
        <v>63</v>
      </c>
    </row>
    <row r="30" spans="1:18" ht="32">
      <c r="A30" s="17" t="s">
        <v>64</v>
      </c>
      <c r="B30" s="17" t="s">
        <v>41</v>
      </c>
      <c r="C30" s="8" t="s">
        <v>60</v>
      </c>
      <c r="D30" s="8"/>
      <c r="E30" s="8" t="s">
        <v>65</v>
      </c>
      <c r="F30" s="9">
        <v>45180</v>
      </c>
      <c r="G30" s="8" t="s">
        <v>66</v>
      </c>
      <c r="H30" s="10">
        <v>609.79999999999995</v>
      </c>
      <c r="M30" s="7" t="s">
        <v>67</v>
      </c>
      <c r="N30" s="7">
        <v>1</v>
      </c>
      <c r="O30" s="55">
        <f t="shared" si="0"/>
        <v>609.79999999999995</v>
      </c>
      <c r="P30" s="41"/>
      <c r="Q30" s="14"/>
      <c r="R30" s="8" t="s">
        <v>68</v>
      </c>
    </row>
    <row r="31" spans="1:18" ht="32">
      <c r="A31" s="17" t="s">
        <v>69</v>
      </c>
      <c r="B31" s="17" t="s">
        <v>41</v>
      </c>
      <c r="C31" s="8" t="s">
        <v>60</v>
      </c>
      <c r="D31" s="8"/>
      <c r="E31" s="8" t="s">
        <v>70</v>
      </c>
      <c r="F31" s="9">
        <v>45177</v>
      </c>
      <c r="G31" s="8" t="s">
        <v>71</v>
      </c>
      <c r="H31" s="10">
        <v>184.68</v>
      </c>
      <c r="K31" s="11" t="s">
        <v>72</v>
      </c>
      <c r="M31" s="7" t="s">
        <v>51</v>
      </c>
      <c r="N31" s="7">
        <v>1</v>
      </c>
      <c r="O31" s="55" t="str">
        <f t="shared" si="0"/>
        <v>179, 80</v>
      </c>
      <c r="P31" s="41"/>
      <c r="Q31" s="14"/>
      <c r="R31" s="8" t="s">
        <v>73</v>
      </c>
    </row>
    <row r="32" spans="1:18" ht="32">
      <c r="A32" s="17" t="s">
        <v>74</v>
      </c>
      <c r="B32" s="17" t="s">
        <v>41</v>
      </c>
      <c r="C32" s="8" t="s">
        <v>60</v>
      </c>
      <c r="D32" s="8"/>
      <c r="E32" s="8" t="s">
        <v>75</v>
      </c>
      <c r="F32" s="9">
        <v>45174</v>
      </c>
      <c r="G32" s="17" t="s">
        <v>71</v>
      </c>
      <c r="H32" s="10" t="s">
        <v>76</v>
      </c>
      <c r="M32" s="7" t="s">
        <v>51</v>
      </c>
      <c r="N32" s="7">
        <v>1</v>
      </c>
      <c r="O32" s="55" t="str">
        <f t="shared" si="0"/>
        <v xml:space="preserve">154, 72 </v>
      </c>
      <c r="P32" s="41"/>
      <c r="Q32" s="14"/>
    </row>
    <row r="33" spans="1:18" ht="32">
      <c r="A33" s="17" t="s">
        <v>77</v>
      </c>
      <c r="B33" s="17" t="s">
        <v>41</v>
      </c>
      <c r="C33" s="8" t="s">
        <v>60</v>
      </c>
      <c r="D33" s="8"/>
      <c r="E33" s="8" t="s">
        <v>78</v>
      </c>
      <c r="F33" s="9">
        <v>45177</v>
      </c>
      <c r="G33" s="17" t="s">
        <v>71</v>
      </c>
      <c r="H33" s="10" t="s">
        <v>79</v>
      </c>
      <c r="K33" s="11" t="s">
        <v>80</v>
      </c>
      <c r="M33" s="7" t="s">
        <v>51</v>
      </c>
      <c r="N33" s="7">
        <v>1</v>
      </c>
      <c r="O33" s="55" t="str">
        <f t="shared" si="0"/>
        <v>154, 78</v>
      </c>
      <c r="P33" s="41"/>
      <c r="Q33" s="14"/>
      <c r="R33" s="8" t="s">
        <v>73</v>
      </c>
    </row>
    <row r="34" spans="1:18" ht="32">
      <c r="A34" s="17" t="s">
        <v>81</v>
      </c>
      <c r="B34" s="17" t="s">
        <v>41</v>
      </c>
      <c r="C34" s="8" t="s">
        <v>60</v>
      </c>
      <c r="D34" s="8"/>
      <c r="E34" s="8" t="s">
        <v>82</v>
      </c>
      <c r="F34" s="9">
        <v>45174</v>
      </c>
      <c r="G34" s="17" t="s">
        <v>71</v>
      </c>
      <c r="H34" s="10" t="s">
        <v>83</v>
      </c>
      <c r="M34" s="7" t="s">
        <v>51</v>
      </c>
      <c r="N34" s="7">
        <v>1</v>
      </c>
      <c r="O34" s="55" t="str">
        <f t="shared" si="0"/>
        <v xml:space="preserve">133, 78 </v>
      </c>
      <c r="P34" s="41"/>
      <c r="Q34" s="14"/>
    </row>
    <row r="35" spans="1:18" ht="48">
      <c r="A35" s="17" t="s">
        <v>84</v>
      </c>
      <c r="B35" s="17" t="s">
        <v>41</v>
      </c>
      <c r="C35" s="8" t="s">
        <v>60</v>
      </c>
      <c r="D35" s="8"/>
      <c r="E35" s="8" t="s">
        <v>85</v>
      </c>
      <c r="F35" s="9">
        <v>45206</v>
      </c>
      <c r="G35" s="17" t="s">
        <v>86</v>
      </c>
      <c r="H35" s="10">
        <v>131</v>
      </c>
      <c r="K35" s="11" t="s">
        <v>87</v>
      </c>
      <c r="M35" s="7" t="s">
        <v>51</v>
      </c>
      <c r="N35" s="7">
        <v>1</v>
      </c>
      <c r="O35" s="55" t="str">
        <f t="shared" si="0"/>
        <v>113, 80</v>
      </c>
      <c r="P35" s="41"/>
      <c r="Q35" s="14"/>
      <c r="R35" s="8" t="s">
        <v>88</v>
      </c>
    </row>
    <row r="36" spans="1:18" ht="64">
      <c r="A36" s="17" t="s">
        <v>89</v>
      </c>
      <c r="B36" s="17" t="s">
        <v>41</v>
      </c>
      <c r="C36" s="8" t="s">
        <v>60</v>
      </c>
      <c r="D36" s="8"/>
      <c r="E36" s="8" t="s">
        <v>90</v>
      </c>
      <c r="F36" s="9">
        <v>45206</v>
      </c>
      <c r="G36" s="17" t="s">
        <v>91</v>
      </c>
      <c r="H36" s="10" t="s">
        <v>92</v>
      </c>
      <c r="K36" s="11" t="s">
        <v>93</v>
      </c>
      <c r="M36" s="7" t="s">
        <v>51</v>
      </c>
      <c r="N36" s="7">
        <v>1</v>
      </c>
      <c r="O36" s="55" t="str">
        <f t="shared" si="0"/>
        <v>136, 80</v>
      </c>
      <c r="P36" s="41"/>
      <c r="Q36" s="14"/>
      <c r="R36" s="8" t="s">
        <v>94</v>
      </c>
    </row>
    <row r="37" spans="1:18" ht="48">
      <c r="A37" s="17" t="s">
        <v>95</v>
      </c>
      <c r="B37" s="17" t="s">
        <v>41</v>
      </c>
      <c r="C37" s="8" t="s">
        <v>60</v>
      </c>
      <c r="D37" s="8"/>
      <c r="E37" s="8" t="s">
        <v>96</v>
      </c>
      <c r="F37" s="9">
        <v>45207</v>
      </c>
      <c r="G37" s="17" t="s">
        <v>86</v>
      </c>
      <c r="H37" s="10" t="s">
        <v>97</v>
      </c>
      <c r="K37" s="11" t="s">
        <v>87</v>
      </c>
      <c r="M37" s="7" t="s">
        <v>51</v>
      </c>
      <c r="N37" s="7">
        <v>1</v>
      </c>
      <c r="O37" s="55" t="str">
        <f t="shared" si="0"/>
        <v>113, 80</v>
      </c>
      <c r="P37" s="41"/>
      <c r="Q37" s="14"/>
      <c r="R37" s="8" t="s">
        <v>98</v>
      </c>
    </row>
    <row r="38" spans="1:18" ht="32">
      <c r="A38" s="17" t="s">
        <v>99</v>
      </c>
      <c r="B38" s="17" t="s">
        <v>41</v>
      </c>
      <c r="C38" s="8" t="s">
        <v>60</v>
      </c>
      <c r="D38" s="8"/>
      <c r="E38" s="8" t="s">
        <v>100</v>
      </c>
      <c r="F38" s="9">
        <v>45208</v>
      </c>
      <c r="G38" s="17" t="s">
        <v>101</v>
      </c>
      <c r="H38" s="10" t="s">
        <v>102</v>
      </c>
      <c r="M38" s="7" t="s">
        <v>51</v>
      </c>
      <c r="N38" s="7">
        <v>1</v>
      </c>
      <c r="O38" s="55" t="str">
        <f t="shared" si="0"/>
        <v>1030, 40</v>
      </c>
      <c r="P38" s="41"/>
      <c r="Q38" s="14"/>
    </row>
    <row r="39" spans="1:18" ht="48">
      <c r="A39" s="17" t="s">
        <v>103</v>
      </c>
      <c r="B39" s="17" t="s">
        <v>41</v>
      </c>
      <c r="C39" s="8" t="s">
        <v>60</v>
      </c>
      <c r="D39" s="8"/>
      <c r="E39" s="8" t="s">
        <v>104</v>
      </c>
      <c r="F39" s="9">
        <v>45201</v>
      </c>
      <c r="G39" s="17" t="s">
        <v>86</v>
      </c>
      <c r="H39" s="10">
        <v>131</v>
      </c>
      <c r="K39" s="11" t="s">
        <v>87</v>
      </c>
      <c r="M39" s="7" t="s">
        <v>51</v>
      </c>
      <c r="N39" s="7">
        <v>1</v>
      </c>
      <c r="O39" s="55" t="str">
        <f t="shared" si="0"/>
        <v>113, 80</v>
      </c>
      <c r="P39" s="41"/>
      <c r="Q39" s="14"/>
      <c r="R39" s="8" t="s">
        <v>105</v>
      </c>
    </row>
    <row r="40" spans="1:18" ht="32">
      <c r="A40" s="17" t="s">
        <v>106</v>
      </c>
      <c r="B40" s="17" t="s">
        <v>41</v>
      </c>
      <c r="C40" s="8" t="s">
        <v>60</v>
      </c>
      <c r="D40" s="8"/>
      <c r="E40" s="8" t="s">
        <v>107</v>
      </c>
      <c r="F40" s="9" t="s">
        <v>43</v>
      </c>
      <c r="G40" s="17" t="s">
        <v>108</v>
      </c>
      <c r="H40" s="10" t="s">
        <v>109</v>
      </c>
      <c r="K40" s="11" t="s">
        <v>110</v>
      </c>
      <c r="M40" s="7" t="s">
        <v>51</v>
      </c>
      <c r="O40" s="55" t="str">
        <f t="shared" si="0"/>
        <v/>
      </c>
      <c r="P40" s="41"/>
      <c r="Q40" s="14"/>
      <c r="R40" s="8" t="s">
        <v>111</v>
      </c>
    </row>
    <row r="41" spans="1:18" ht="16">
      <c r="A41" s="17" t="s">
        <v>112</v>
      </c>
      <c r="B41" s="17" t="s">
        <v>41</v>
      </c>
      <c r="C41" s="8" t="s">
        <v>60</v>
      </c>
      <c r="D41" s="8"/>
      <c r="E41" s="8" t="s">
        <v>78</v>
      </c>
      <c r="F41" s="9">
        <v>45205</v>
      </c>
      <c r="G41" s="17" t="s">
        <v>108</v>
      </c>
      <c r="H41" s="10" t="s">
        <v>113</v>
      </c>
      <c r="M41" s="7" t="s">
        <v>51</v>
      </c>
      <c r="O41" s="55" t="str">
        <f t="shared" si="0"/>
        <v/>
      </c>
      <c r="P41" s="41"/>
      <c r="Q41" s="14"/>
      <c r="R41" s="8" t="s">
        <v>114</v>
      </c>
    </row>
    <row r="42" spans="1:18" ht="16">
      <c r="A42" s="17" t="s">
        <v>115</v>
      </c>
      <c r="B42" s="17" t="s">
        <v>41</v>
      </c>
      <c r="C42" s="8" t="s">
        <v>60</v>
      </c>
      <c r="D42" s="8"/>
      <c r="E42" s="8" t="s">
        <v>116</v>
      </c>
      <c r="F42" s="9" t="s">
        <v>43</v>
      </c>
      <c r="G42" s="17" t="s">
        <v>108</v>
      </c>
      <c r="H42" s="10" t="s">
        <v>117</v>
      </c>
      <c r="M42" s="7" t="s">
        <v>51</v>
      </c>
      <c r="O42" s="55" t="str">
        <f t="shared" si="0"/>
        <v/>
      </c>
      <c r="P42" s="41"/>
      <c r="Q42" s="14"/>
    </row>
    <row r="43" spans="1:18" ht="16">
      <c r="A43" s="17" t="s">
        <v>118</v>
      </c>
      <c r="B43" s="17" t="s">
        <v>41</v>
      </c>
      <c r="C43" s="8" t="s">
        <v>60</v>
      </c>
      <c r="D43" s="8"/>
      <c r="E43" s="8" t="s">
        <v>119</v>
      </c>
      <c r="F43" s="9">
        <v>45204</v>
      </c>
      <c r="G43" s="17" t="s">
        <v>108</v>
      </c>
      <c r="H43" s="10" t="s">
        <v>110</v>
      </c>
      <c r="M43" s="7" t="s">
        <v>51</v>
      </c>
      <c r="O43" s="55" t="str">
        <f t="shared" si="0"/>
        <v/>
      </c>
      <c r="P43" s="41"/>
      <c r="Q43" s="14"/>
    </row>
    <row r="44" spans="1:18" ht="16">
      <c r="A44" s="17" t="s">
        <v>120</v>
      </c>
      <c r="B44" s="17" t="s">
        <v>41</v>
      </c>
      <c r="C44" s="8" t="s">
        <v>60</v>
      </c>
      <c r="D44" s="8"/>
      <c r="E44" s="8" t="s">
        <v>82</v>
      </c>
      <c r="F44" s="9" t="s">
        <v>43</v>
      </c>
      <c r="G44" s="17" t="s">
        <v>108</v>
      </c>
      <c r="H44" s="10" t="s">
        <v>121</v>
      </c>
      <c r="M44" s="7" t="s">
        <v>51</v>
      </c>
      <c r="O44" s="55" t="str">
        <f t="shared" si="0"/>
        <v/>
      </c>
      <c r="P44" s="41"/>
      <c r="Q44" s="14"/>
    </row>
    <row r="45" spans="1:18" ht="16">
      <c r="A45" s="17" t="s">
        <v>122</v>
      </c>
      <c r="B45" s="17" t="s">
        <v>41</v>
      </c>
      <c r="C45" s="8" t="s">
        <v>60</v>
      </c>
      <c r="D45" s="8"/>
      <c r="E45" s="8" t="s">
        <v>123</v>
      </c>
      <c r="F45" s="9" t="s">
        <v>43</v>
      </c>
      <c r="G45" s="17" t="s">
        <v>108</v>
      </c>
      <c r="H45" s="10" t="s">
        <v>124</v>
      </c>
      <c r="M45" s="7" t="s">
        <v>51</v>
      </c>
      <c r="O45" s="55" t="str">
        <f t="shared" si="0"/>
        <v/>
      </c>
      <c r="P45" s="41"/>
      <c r="Q45" s="14"/>
    </row>
    <row r="46" spans="1:18" ht="16">
      <c r="A46" s="17" t="s">
        <v>125</v>
      </c>
      <c r="B46" s="17" t="s">
        <v>41</v>
      </c>
      <c r="C46" s="8" t="s">
        <v>60</v>
      </c>
      <c r="D46" s="8"/>
      <c r="E46" s="8" t="s">
        <v>126</v>
      </c>
      <c r="F46" s="9" t="s">
        <v>43</v>
      </c>
      <c r="G46" s="17" t="s">
        <v>108</v>
      </c>
      <c r="H46" s="10" t="s">
        <v>127</v>
      </c>
      <c r="M46" s="7" t="s">
        <v>51</v>
      </c>
      <c r="O46" s="55" t="str">
        <f t="shared" si="0"/>
        <v/>
      </c>
      <c r="P46" s="41"/>
      <c r="Q46" s="14"/>
    </row>
    <row r="47" spans="1:18" ht="32">
      <c r="A47" s="17" t="s">
        <v>128</v>
      </c>
      <c r="B47" s="17" t="s">
        <v>48</v>
      </c>
      <c r="C47" s="8" t="s">
        <v>60</v>
      </c>
      <c r="D47" s="8"/>
      <c r="E47" s="8" t="s">
        <v>129</v>
      </c>
      <c r="F47" s="9">
        <v>45184</v>
      </c>
      <c r="G47" s="17" t="s">
        <v>130</v>
      </c>
      <c r="H47" s="10">
        <v>496</v>
      </c>
      <c r="L47" s="12" t="s">
        <v>45</v>
      </c>
      <c r="N47" s="7">
        <v>1</v>
      </c>
      <c r="O47" s="55">
        <f t="shared" si="0"/>
        <v>496</v>
      </c>
      <c r="P47" s="41"/>
      <c r="Q47" s="14"/>
      <c r="R47" s="8" t="s">
        <v>131</v>
      </c>
    </row>
    <row r="48" spans="1:18" ht="32">
      <c r="A48" s="17" t="s">
        <v>132</v>
      </c>
      <c r="B48" s="17" t="s">
        <v>48</v>
      </c>
      <c r="C48" s="8" t="s">
        <v>60</v>
      </c>
      <c r="D48" s="8"/>
      <c r="E48" s="8" t="s">
        <v>133</v>
      </c>
      <c r="F48" s="9">
        <v>45204</v>
      </c>
      <c r="G48" s="17" t="s">
        <v>130</v>
      </c>
      <c r="H48" s="10">
        <v>360</v>
      </c>
      <c r="L48" s="12" t="s">
        <v>51</v>
      </c>
      <c r="N48" s="7">
        <v>1</v>
      </c>
      <c r="O48" s="55">
        <f t="shared" si="0"/>
        <v>360</v>
      </c>
      <c r="P48" s="41"/>
      <c r="Q48" s="14"/>
    </row>
    <row r="49" spans="1:18" ht="32">
      <c r="A49" s="17" t="s">
        <v>134</v>
      </c>
      <c r="B49" s="17" t="s">
        <v>48</v>
      </c>
      <c r="C49" s="8" t="s">
        <v>60</v>
      </c>
      <c r="D49" s="8"/>
      <c r="E49" s="8" t="s">
        <v>135</v>
      </c>
      <c r="F49" s="9">
        <v>45207</v>
      </c>
      <c r="G49" s="17" t="s">
        <v>136</v>
      </c>
      <c r="H49" s="10">
        <v>168</v>
      </c>
      <c r="L49" s="12" t="s">
        <v>51</v>
      </c>
      <c r="N49" s="7">
        <v>1</v>
      </c>
      <c r="O49" s="55">
        <f t="shared" si="0"/>
        <v>168</v>
      </c>
      <c r="P49" s="41"/>
      <c r="Q49" s="14"/>
      <c r="R49" s="8" t="s">
        <v>137</v>
      </c>
    </row>
    <row r="50" spans="1:18">
      <c r="A50" s="17"/>
      <c r="B50" s="17"/>
      <c r="G50" s="17"/>
      <c r="O50" s="41"/>
      <c r="P50" s="41"/>
      <c r="Q50" s="14"/>
    </row>
    <row r="51" spans="1:18">
      <c r="A51" s="17"/>
      <c r="B51" s="17"/>
      <c r="O51" s="41"/>
      <c r="P51" s="41"/>
      <c r="Q51" s="14"/>
    </row>
    <row r="52" spans="1:18" s="36" customFormat="1">
      <c r="A52" s="126" t="s">
        <v>138</v>
      </c>
      <c r="B52" s="127"/>
      <c r="C52" s="127"/>
      <c r="D52" s="127"/>
      <c r="E52" s="127"/>
      <c r="F52" s="127"/>
      <c r="G52" s="127"/>
      <c r="H52" s="127"/>
      <c r="I52" s="127"/>
      <c r="J52" s="127"/>
      <c r="K52" s="127"/>
      <c r="L52" s="127"/>
      <c r="M52" s="127"/>
      <c r="N52" s="127"/>
      <c r="O52" s="127"/>
      <c r="P52" s="127"/>
      <c r="Q52" s="127"/>
      <c r="R52" s="37"/>
    </row>
    <row r="53" spans="1:18" ht="48">
      <c r="A53" s="79" t="s">
        <v>139</v>
      </c>
      <c r="B53" s="79" t="s">
        <v>48</v>
      </c>
      <c r="C53" s="80" t="s">
        <v>60</v>
      </c>
      <c r="D53" s="80"/>
      <c r="E53" s="81" t="s">
        <v>57</v>
      </c>
      <c r="F53" s="82">
        <v>45118</v>
      </c>
      <c r="G53" s="79" t="s">
        <v>140</v>
      </c>
      <c r="H53" s="83"/>
      <c r="I53" s="79"/>
      <c r="J53" s="79"/>
      <c r="K53" s="84"/>
      <c r="L53" s="85" t="s">
        <v>45</v>
      </c>
      <c r="M53" s="86"/>
      <c r="N53" s="86"/>
      <c r="O53" s="87" t="str">
        <f t="shared" ref="O53:O88" si="1">IF($N53=1,IF(ISBLANK($K53),$H53,$K53),IF(ISBLANK($N53),"",$N53))</f>
        <v/>
      </c>
      <c r="P53" s="88"/>
      <c r="Q53" s="89"/>
      <c r="R53" s="90" t="s">
        <v>141</v>
      </c>
    </row>
    <row r="54" spans="1:18" ht="16">
      <c r="A54" s="91" t="s">
        <v>142</v>
      </c>
      <c r="B54" s="91" t="s">
        <v>41</v>
      </c>
      <c r="C54" s="92" t="s">
        <v>60</v>
      </c>
      <c r="D54" s="92"/>
      <c r="E54" s="93" t="s">
        <v>143</v>
      </c>
      <c r="F54" s="94">
        <v>45198</v>
      </c>
      <c r="G54" s="91" t="s">
        <v>144</v>
      </c>
      <c r="H54" s="95">
        <v>178.3</v>
      </c>
      <c r="I54" s="91"/>
      <c r="J54" s="91"/>
      <c r="K54" s="96"/>
      <c r="L54" s="97"/>
      <c r="M54" s="98" t="s">
        <v>51</v>
      </c>
      <c r="N54" s="98"/>
      <c r="O54" s="96" t="str">
        <f t="shared" si="1"/>
        <v/>
      </c>
      <c r="P54" s="99"/>
      <c r="Q54" s="100"/>
      <c r="R54" s="101"/>
    </row>
    <row r="55" spans="1:18" ht="16">
      <c r="A55" s="91" t="s">
        <v>145</v>
      </c>
      <c r="B55" s="97" t="s">
        <v>41</v>
      </c>
      <c r="C55" s="98" t="s">
        <v>60</v>
      </c>
      <c r="D55" s="98"/>
      <c r="E55" s="93" t="s">
        <v>146</v>
      </c>
      <c r="F55" s="102">
        <v>45194</v>
      </c>
      <c r="G55" s="103" t="s">
        <v>144</v>
      </c>
      <c r="H55" s="104">
        <v>183.2</v>
      </c>
      <c r="I55" s="104"/>
      <c r="J55" s="98"/>
      <c r="K55" s="92" t="s">
        <v>147</v>
      </c>
      <c r="L55" s="96"/>
      <c r="M55" s="97" t="s">
        <v>51</v>
      </c>
      <c r="N55" s="97"/>
      <c r="O55" s="96" t="str">
        <f t="shared" si="1"/>
        <v/>
      </c>
      <c r="P55" s="99"/>
      <c r="Q55" s="99"/>
      <c r="R55" s="105" t="s">
        <v>148</v>
      </c>
    </row>
    <row r="56" spans="1:18" s="56" customFormat="1" ht="16">
      <c r="A56" s="91" t="s">
        <v>149</v>
      </c>
      <c r="B56" s="91" t="s">
        <v>41</v>
      </c>
      <c r="C56" s="98" t="s">
        <v>60</v>
      </c>
      <c r="D56" s="98"/>
      <c r="E56" s="101" t="s">
        <v>150</v>
      </c>
      <c r="F56" s="102">
        <v>45193</v>
      </c>
      <c r="G56" s="101" t="s">
        <v>144</v>
      </c>
      <c r="H56" s="104">
        <v>189.9</v>
      </c>
      <c r="I56" s="98"/>
      <c r="J56" s="98"/>
      <c r="K56" s="96"/>
      <c r="L56" s="97"/>
      <c r="M56" s="98" t="s">
        <v>51</v>
      </c>
      <c r="N56" s="98"/>
      <c r="O56" s="96" t="str">
        <f t="shared" si="1"/>
        <v/>
      </c>
      <c r="P56" s="99"/>
      <c r="Q56" s="100"/>
      <c r="R56" s="106"/>
    </row>
    <row r="57" spans="1:18" s="56" customFormat="1" ht="16">
      <c r="A57" s="91" t="s">
        <v>151</v>
      </c>
      <c r="B57" s="91" t="s">
        <v>41</v>
      </c>
      <c r="C57" s="98" t="s">
        <v>60</v>
      </c>
      <c r="D57" s="98"/>
      <c r="E57" s="101" t="s">
        <v>152</v>
      </c>
      <c r="F57" s="102">
        <v>45189</v>
      </c>
      <c r="G57" s="91" t="s">
        <v>144</v>
      </c>
      <c r="H57" s="104">
        <v>178.3</v>
      </c>
      <c r="I57" s="98"/>
      <c r="J57" s="98"/>
      <c r="K57" s="96"/>
      <c r="L57" s="97"/>
      <c r="M57" s="98" t="s">
        <v>51</v>
      </c>
      <c r="N57" s="98"/>
      <c r="O57" s="96" t="str">
        <f t="shared" si="1"/>
        <v/>
      </c>
      <c r="P57" s="107"/>
      <c r="Q57" s="108"/>
      <c r="R57" s="107"/>
    </row>
    <row r="58" spans="1:18" s="56" customFormat="1" ht="16">
      <c r="A58" s="91" t="s">
        <v>153</v>
      </c>
      <c r="B58" s="91" t="s">
        <v>41</v>
      </c>
      <c r="C58" s="98" t="s">
        <v>60</v>
      </c>
      <c r="D58" s="98"/>
      <c r="E58" s="101" t="s">
        <v>154</v>
      </c>
      <c r="F58" s="102">
        <v>45198</v>
      </c>
      <c r="G58" s="91" t="s">
        <v>144</v>
      </c>
      <c r="H58" s="104">
        <v>178.3</v>
      </c>
      <c r="I58" s="98"/>
      <c r="J58" s="98"/>
      <c r="K58" s="96"/>
      <c r="L58" s="97"/>
      <c r="M58" s="98" t="s">
        <v>51</v>
      </c>
      <c r="N58" s="98"/>
      <c r="O58" s="96" t="str">
        <f t="shared" si="1"/>
        <v/>
      </c>
      <c r="P58" s="107"/>
      <c r="Q58" s="108"/>
      <c r="R58" s="107"/>
    </row>
    <row r="59" spans="1:18" s="58" customFormat="1" ht="16">
      <c r="A59" s="91" t="s">
        <v>155</v>
      </c>
      <c r="B59" s="91" t="s">
        <v>41</v>
      </c>
      <c r="C59" s="98" t="s">
        <v>60</v>
      </c>
      <c r="D59" s="98"/>
      <c r="E59" s="101" t="s">
        <v>156</v>
      </c>
      <c r="F59" s="102">
        <v>45195</v>
      </c>
      <c r="G59" s="91" t="s">
        <v>144</v>
      </c>
      <c r="H59" s="104">
        <v>189.9</v>
      </c>
      <c r="I59" s="98"/>
      <c r="J59" s="98"/>
      <c r="K59" s="96"/>
      <c r="L59" s="97"/>
      <c r="M59" s="98" t="s">
        <v>51</v>
      </c>
      <c r="N59" s="98"/>
      <c r="O59" s="96" t="str">
        <f t="shared" si="1"/>
        <v/>
      </c>
      <c r="P59" s="107"/>
      <c r="Q59" s="108"/>
      <c r="R59" s="107"/>
    </row>
    <row r="60" spans="1:18" s="56" customFormat="1" ht="65.25" customHeight="1">
      <c r="A60" s="91" t="s">
        <v>157</v>
      </c>
      <c r="B60" s="91" t="s">
        <v>41</v>
      </c>
      <c r="C60" s="98" t="s">
        <v>60</v>
      </c>
      <c r="D60" s="98"/>
      <c r="E60" s="101" t="s">
        <v>158</v>
      </c>
      <c r="F60" s="102">
        <v>45209</v>
      </c>
      <c r="G60" s="91" t="s">
        <v>144</v>
      </c>
      <c r="H60" s="104">
        <v>280</v>
      </c>
      <c r="I60" s="98"/>
      <c r="J60" s="98"/>
      <c r="K60" s="96">
        <v>189.9</v>
      </c>
      <c r="L60" s="97"/>
      <c r="M60" s="98" t="s">
        <v>51</v>
      </c>
      <c r="N60" s="98"/>
      <c r="O60" s="96" t="str">
        <f t="shared" si="1"/>
        <v/>
      </c>
      <c r="P60" s="107"/>
      <c r="Q60" s="108"/>
      <c r="R60" s="107" t="s">
        <v>159</v>
      </c>
    </row>
    <row r="61" spans="1:18" s="56" customFormat="1" ht="80">
      <c r="A61" s="91" t="s">
        <v>160</v>
      </c>
      <c r="B61" s="91" t="s">
        <v>48</v>
      </c>
      <c r="C61" s="98" t="s">
        <v>60</v>
      </c>
      <c r="D61" s="98"/>
      <c r="E61" s="101" t="s">
        <v>161</v>
      </c>
      <c r="F61" s="102">
        <v>45219</v>
      </c>
      <c r="G61" s="91" t="s">
        <v>162</v>
      </c>
      <c r="H61" s="104">
        <v>450</v>
      </c>
      <c r="I61" s="98"/>
      <c r="J61" s="98"/>
      <c r="K61" s="96">
        <v>250</v>
      </c>
      <c r="L61" s="97" t="s">
        <v>51</v>
      </c>
      <c r="M61" s="98"/>
      <c r="N61" s="98"/>
      <c r="O61" s="96" t="str">
        <f t="shared" si="1"/>
        <v/>
      </c>
      <c r="P61" s="107"/>
      <c r="Q61" s="108"/>
      <c r="R61" s="107" t="s">
        <v>163</v>
      </c>
    </row>
    <row r="62" spans="1:18" s="56" customFormat="1" ht="32">
      <c r="A62" s="91" t="s">
        <v>164</v>
      </c>
      <c r="B62" s="91" t="s">
        <v>48</v>
      </c>
      <c r="C62" s="98" t="s">
        <v>60</v>
      </c>
      <c r="D62" s="98"/>
      <c r="E62" s="101" t="s">
        <v>165</v>
      </c>
      <c r="F62" s="102">
        <v>45219</v>
      </c>
      <c r="G62" s="91" t="s">
        <v>166</v>
      </c>
      <c r="H62" s="104">
        <v>500</v>
      </c>
      <c r="I62" s="98"/>
      <c r="J62" s="98"/>
      <c r="K62" s="96">
        <v>250</v>
      </c>
      <c r="L62" s="97" t="s">
        <v>51</v>
      </c>
      <c r="M62" s="98"/>
      <c r="N62" s="98"/>
      <c r="O62" s="96" t="str">
        <f t="shared" si="1"/>
        <v/>
      </c>
      <c r="P62" s="107"/>
      <c r="Q62" s="108"/>
      <c r="R62" s="107" t="s">
        <v>167</v>
      </c>
    </row>
    <row r="63" spans="1:18" s="56" customFormat="1" ht="16">
      <c r="A63" s="91" t="s">
        <v>168</v>
      </c>
      <c r="B63" s="91" t="s">
        <v>48</v>
      </c>
      <c r="C63" s="98" t="s">
        <v>169</v>
      </c>
      <c r="D63" s="98" t="s">
        <v>170</v>
      </c>
      <c r="E63" s="101" t="s">
        <v>171</v>
      </c>
      <c r="F63" s="102" t="s">
        <v>172</v>
      </c>
      <c r="G63" s="91" t="s">
        <v>173</v>
      </c>
      <c r="H63" s="104">
        <v>475</v>
      </c>
      <c r="I63" s="98"/>
      <c r="J63" s="98"/>
      <c r="K63" s="96"/>
      <c r="L63" s="97" t="s">
        <v>51</v>
      </c>
      <c r="M63" s="98"/>
      <c r="N63" s="98"/>
      <c r="O63" s="96" t="str">
        <f t="shared" si="1"/>
        <v/>
      </c>
      <c r="P63" s="107"/>
      <c r="Q63" s="108"/>
      <c r="R63" s="107"/>
    </row>
    <row r="64" spans="1:18" s="56" customFormat="1" ht="16">
      <c r="A64" s="91" t="s">
        <v>174</v>
      </c>
      <c r="B64" s="91" t="s">
        <v>41</v>
      </c>
      <c r="C64" s="98" t="s">
        <v>60</v>
      </c>
      <c r="D64" s="98"/>
      <c r="E64" s="101" t="s">
        <v>175</v>
      </c>
      <c r="F64" s="102">
        <v>45233</v>
      </c>
      <c r="G64" s="91" t="s">
        <v>176</v>
      </c>
      <c r="H64" s="104">
        <v>170.05</v>
      </c>
      <c r="I64" s="98"/>
      <c r="J64" s="98"/>
      <c r="K64" s="96">
        <v>156.61000000000001</v>
      </c>
      <c r="L64" s="97"/>
      <c r="M64" s="98" t="s">
        <v>51</v>
      </c>
      <c r="N64" s="98"/>
      <c r="O64" s="96" t="str">
        <f t="shared" si="1"/>
        <v/>
      </c>
      <c r="P64" s="107"/>
      <c r="Q64" s="108"/>
      <c r="R64" s="107" t="s">
        <v>177</v>
      </c>
    </row>
    <row r="65" spans="1:20" s="56" customFormat="1" ht="16">
      <c r="A65" s="91" t="s">
        <v>178</v>
      </c>
      <c r="B65" s="91" t="s">
        <v>41</v>
      </c>
      <c r="C65" s="98" t="s">
        <v>60</v>
      </c>
      <c r="D65" s="98"/>
      <c r="E65" s="101" t="s">
        <v>179</v>
      </c>
      <c r="F65" s="102">
        <v>45173</v>
      </c>
      <c r="G65" s="91" t="s">
        <v>176</v>
      </c>
      <c r="H65" s="104">
        <v>155.9</v>
      </c>
      <c r="I65" s="98"/>
      <c r="J65" s="98"/>
      <c r="K65" s="96">
        <v>142.46</v>
      </c>
      <c r="L65" s="97"/>
      <c r="M65" s="98" t="s">
        <v>51</v>
      </c>
      <c r="N65" s="98"/>
      <c r="O65" s="96" t="str">
        <f t="shared" si="1"/>
        <v/>
      </c>
      <c r="P65" s="107"/>
      <c r="Q65" s="108"/>
      <c r="R65" s="107" t="s">
        <v>177</v>
      </c>
    </row>
    <row r="66" spans="1:20" s="56" customFormat="1" ht="16">
      <c r="A66" s="91" t="s">
        <v>180</v>
      </c>
      <c r="B66" s="91" t="s">
        <v>41</v>
      </c>
      <c r="C66" s="98" t="s">
        <v>60</v>
      </c>
      <c r="D66" s="98"/>
      <c r="E66" s="101" t="s">
        <v>126</v>
      </c>
      <c r="F66" s="102">
        <v>45226</v>
      </c>
      <c r="G66" s="91" t="s">
        <v>176</v>
      </c>
      <c r="H66" s="104">
        <v>168.28</v>
      </c>
      <c r="I66" s="98"/>
      <c r="J66" s="98"/>
      <c r="K66" s="96">
        <v>154.36000000000001</v>
      </c>
      <c r="L66" s="97"/>
      <c r="M66" s="98" t="s">
        <v>51</v>
      </c>
      <c r="N66" s="98"/>
      <c r="O66" s="96" t="str">
        <f t="shared" si="1"/>
        <v/>
      </c>
      <c r="P66" s="107"/>
      <c r="Q66" s="108"/>
      <c r="R66" s="107" t="s">
        <v>177</v>
      </c>
    </row>
    <row r="67" spans="1:20" s="56" customFormat="1" ht="16">
      <c r="A67" s="91" t="s">
        <v>181</v>
      </c>
      <c r="B67" s="91" t="s">
        <v>41</v>
      </c>
      <c r="C67" s="98" t="s">
        <v>60</v>
      </c>
      <c r="D67" s="98"/>
      <c r="E67" s="101" t="s">
        <v>182</v>
      </c>
      <c r="F67" s="102">
        <v>45232</v>
      </c>
      <c r="G67" s="91" t="s">
        <v>183</v>
      </c>
      <c r="H67" s="104">
        <v>30</v>
      </c>
      <c r="I67" s="98"/>
      <c r="J67" s="98"/>
      <c r="K67" s="96"/>
      <c r="L67" s="97"/>
      <c r="M67" s="98" t="s">
        <v>51</v>
      </c>
      <c r="N67" s="98"/>
      <c r="O67" s="96" t="str">
        <f t="shared" si="1"/>
        <v/>
      </c>
      <c r="P67" s="107"/>
      <c r="Q67" s="108"/>
      <c r="R67" s="107"/>
    </row>
    <row r="68" spans="1:20" s="56" customFormat="1" ht="16">
      <c r="A68" s="91" t="s">
        <v>184</v>
      </c>
      <c r="B68" s="91" t="s">
        <v>41</v>
      </c>
      <c r="C68" s="98" t="s">
        <v>60</v>
      </c>
      <c r="D68" s="98"/>
      <c r="E68" s="101" t="s">
        <v>185</v>
      </c>
      <c r="F68" s="102">
        <v>45232</v>
      </c>
      <c r="G68" s="91" t="s">
        <v>183</v>
      </c>
      <c r="H68" s="104">
        <v>30</v>
      </c>
      <c r="I68" s="98"/>
      <c r="J68" s="98"/>
      <c r="K68" s="96"/>
      <c r="L68" s="97"/>
      <c r="M68" s="98" t="s">
        <v>51</v>
      </c>
      <c r="N68" s="98"/>
      <c r="O68" s="96" t="str">
        <f t="shared" si="1"/>
        <v/>
      </c>
      <c r="P68" s="107"/>
      <c r="Q68" s="108"/>
      <c r="R68" s="107"/>
    </row>
    <row r="69" spans="1:20" s="56" customFormat="1" ht="16">
      <c r="A69" s="91" t="s">
        <v>186</v>
      </c>
      <c r="B69" s="91" t="s">
        <v>41</v>
      </c>
      <c r="C69" s="98" t="s">
        <v>60</v>
      </c>
      <c r="D69" s="98"/>
      <c r="E69" s="101" t="s">
        <v>187</v>
      </c>
      <c r="F69" s="102">
        <v>45232</v>
      </c>
      <c r="G69" s="91" t="s">
        <v>183</v>
      </c>
      <c r="H69" s="104">
        <v>30</v>
      </c>
      <c r="I69" s="98"/>
      <c r="J69" s="98"/>
      <c r="K69" s="96"/>
      <c r="L69" s="97"/>
      <c r="M69" s="98" t="s">
        <v>51</v>
      </c>
      <c r="N69" s="98"/>
      <c r="O69" s="96" t="str">
        <f t="shared" si="1"/>
        <v/>
      </c>
      <c r="P69" s="107"/>
      <c r="Q69" s="108"/>
      <c r="R69" s="107"/>
    </row>
    <row r="70" spans="1:20" s="56" customFormat="1" ht="16">
      <c r="A70" s="91" t="s">
        <v>188</v>
      </c>
      <c r="B70" s="91" t="s">
        <v>41</v>
      </c>
      <c r="C70" s="98" t="s">
        <v>60</v>
      </c>
      <c r="D70" s="98"/>
      <c r="E70" s="101" t="s">
        <v>189</v>
      </c>
      <c r="F70" s="102">
        <v>45232</v>
      </c>
      <c r="G70" s="91" t="s">
        <v>183</v>
      </c>
      <c r="H70" s="104">
        <v>47.9</v>
      </c>
      <c r="I70" s="98"/>
      <c r="J70" s="98"/>
      <c r="K70" s="96"/>
      <c r="L70" s="97"/>
      <c r="M70" s="98" t="s">
        <v>51</v>
      </c>
      <c r="N70" s="98"/>
      <c r="O70" s="96" t="str">
        <f t="shared" si="1"/>
        <v/>
      </c>
      <c r="P70" s="107"/>
      <c r="Q70" s="108"/>
      <c r="R70" s="107" t="s">
        <v>190</v>
      </c>
    </row>
    <row r="71" spans="1:20" s="58" customFormat="1" ht="16">
      <c r="A71" s="91" t="s">
        <v>191</v>
      </c>
      <c r="B71" s="91" t="s">
        <v>41</v>
      </c>
      <c r="C71" s="98" t="s">
        <v>60</v>
      </c>
      <c r="D71" s="98"/>
      <c r="E71" s="101" t="s">
        <v>192</v>
      </c>
      <c r="F71" s="102">
        <v>45232</v>
      </c>
      <c r="G71" s="91" t="s">
        <v>183</v>
      </c>
      <c r="H71" s="104">
        <v>30</v>
      </c>
      <c r="I71" s="98"/>
      <c r="J71" s="98"/>
      <c r="K71" s="96"/>
      <c r="L71" s="97"/>
      <c r="M71" s="98" t="s">
        <v>51</v>
      </c>
      <c r="N71" s="98"/>
      <c r="O71" s="96" t="str">
        <f t="shared" si="1"/>
        <v/>
      </c>
      <c r="P71" s="107"/>
      <c r="Q71" s="108"/>
      <c r="R71" s="107"/>
    </row>
    <row r="72" spans="1:20" s="56" customFormat="1" ht="16">
      <c r="A72" s="91" t="s">
        <v>193</v>
      </c>
      <c r="B72" s="91" t="s">
        <v>41</v>
      </c>
      <c r="C72" s="98" t="s">
        <v>60</v>
      </c>
      <c r="D72" s="98"/>
      <c r="E72" s="101" t="s">
        <v>194</v>
      </c>
      <c r="F72" s="102">
        <v>45232</v>
      </c>
      <c r="G72" s="91" t="s">
        <v>183</v>
      </c>
      <c r="H72" s="104">
        <v>30</v>
      </c>
      <c r="I72" s="98"/>
      <c r="J72" s="98"/>
      <c r="K72" s="96"/>
      <c r="L72" s="97"/>
      <c r="M72" s="98" t="s">
        <v>51</v>
      </c>
      <c r="N72" s="98"/>
      <c r="O72" s="96" t="str">
        <f t="shared" si="1"/>
        <v/>
      </c>
      <c r="P72" s="107"/>
      <c r="Q72" s="108"/>
      <c r="R72" s="107"/>
    </row>
    <row r="73" spans="1:20" s="56" customFormat="1" ht="32">
      <c r="A73" s="79" t="s">
        <v>195</v>
      </c>
      <c r="B73" s="79" t="s">
        <v>41</v>
      </c>
      <c r="C73" s="86" t="s">
        <v>60</v>
      </c>
      <c r="D73" s="86"/>
      <c r="E73" s="90" t="s">
        <v>196</v>
      </c>
      <c r="F73" s="109">
        <v>45211</v>
      </c>
      <c r="G73" s="79" t="s">
        <v>197</v>
      </c>
      <c r="H73" s="110">
        <v>51.2</v>
      </c>
      <c r="I73" s="86"/>
      <c r="J73" s="86"/>
      <c r="K73" s="87"/>
      <c r="L73" s="85" t="s">
        <v>45</v>
      </c>
      <c r="M73" s="86"/>
      <c r="N73" s="86"/>
      <c r="O73" s="87" t="str">
        <f t="shared" si="1"/>
        <v/>
      </c>
      <c r="P73" s="111"/>
      <c r="Q73" s="112"/>
      <c r="R73" s="111" t="s">
        <v>198</v>
      </c>
    </row>
    <row r="74" spans="1:20" s="56" customFormat="1" ht="32">
      <c r="A74" s="79" t="s">
        <v>199</v>
      </c>
      <c r="B74" s="79" t="s">
        <v>41</v>
      </c>
      <c r="C74" s="86" t="s">
        <v>60</v>
      </c>
      <c r="D74" s="86"/>
      <c r="E74" s="90" t="s">
        <v>200</v>
      </c>
      <c r="F74" s="109">
        <v>45231</v>
      </c>
      <c r="G74" s="79" t="s">
        <v>201</v>
      </c>
      <c r="H74" s="110">
        <v>193.2</v>
      </c>
      <c r="I74" s="86"/>
      <c r="J74" s="86"/>
      <c r="K74" s="87"/>
      <c r="L74" s="85"/>
      <c r="M74" s="86" t="s">
        <v>45</v>
      </c>
      <c r="N74" s="86"/>
      <c r="O74" s="87" t="str">
        <f t="shared" si="1"/>
        <v/>
      </c>
      <c r="P74" s="111"/>
      <c r="Q74" s="112"/>
      <c r="R74" s="111" t="s">
        <v>202</v>
      </c>
    </row>
    <row r="75" spans="1:20" s="56" customFormat="1" ht="32">
      <c r="A75" s="79" t="s">
        <v>203</v>
      </c>
      <c r="B75" s="79" t="s">
        <v>41</v>
      </c>
      <c r="C75" s="86" t="s">
        <v>60</v>
      </c>
      <c r="D75" s="86"/>
      <c r="E75" s="90" t="s">
        <v>204</v>
      </c>
      <c r="F75" s="109">
        <v>45233</v>
      </c>
      <c r="G75" s="79" t="s">
        <v>201</v>
      </c>
      <c r="H75" s="110">
        <v>82.2</v>
      </c>
      <c r="I75" s="86"/>
      <c r="J75" s="86"/>
      <c r="K75" s="87"/>
      <c r="L75" s="85"/>
      <c r="M75" s="86" t="s">
        <v>45</v>
      </c>
      <c r="N75" s="86"/>
      <c r="O75" s="87" t="str">
        <f t="shared" si="1"/>
        <v/>
      </c>
      <c r="P75" s="111"/>
      <c r="Q75" s="112"/>
      <c r="R75" s="111" t="s">
        <v>202</v>
      </c>
    </row>
    <row r="76" spans="1:20" s="56" customFormat="1" ht="32">
      <c r="A76" s="113" t="s">
        <v>205</v>
      </c>
      <c r="B76" s="113" t="s">
        <v>41</v>
      </c>
      <c r="C76" s="114" t="s">
        <v>60</v>
      </c>
      <c r="D76" s="114"/>
      <c r="E76" s="115" t="s">
        <v>206</v>
      </c>
      <c r="F76" s="116">
        <v>45210</v>
      </c>
      <c r="G76" s="113" t="s">
        <v>207</v>
      </c>
      <c r="H76" s="117">
        <v>85</v>
      </c>
      <c r="I76" s="114"/>
      <c r="J76" s="114"/>
      <c r="K76" s="118"/>
      <c r="L76" s="119"/>
      <c r="M76" s="114"/>
      <c r="N76" s="114"/>
      <c r="O76" s="118" t="str">
        <f t="shared" si="1"/>
        <v/>
      </c>
      <c r="P76" s="120"/>
      <c r="Q76" s="121"/>
      <c r="R76" s="120" t="s">
        <v>208</v>
      </c>
      <c r="T76" s="56" t="s">
        <v>209</v>
      </c>
    </row>
    <row r="77" spans="1:20" s="56" customFormat="1" ht="32">
      <c r="A77" s="113" t="s">
        <v>210</v>
      </c>
      <c r="B77" s="113" t="s">
        <v>41</v>
      </c>
      <c r="C77" s="114" t="s">
        <v>60</v>
      </c>
      <c r="D77" s="114"/>
      <c r="E77" s="115" t="s">
        <v>211</v>
      </c>
      <c r="F77" s="116">
        <v>45210</v>
      </c>
      <c r="G77" s="113" t="s">
        <v>212</v>
      </c>
      <c r="H77" s="117">
        <v>85</v>
      </c>
      <c r="I77" s="114"/>
      <c r="J77" s="114"/>
      <c r="K77" s="118"/>
      <c r="L77" s="119"/>
      <c r="M77" s="114"/>
      <c r="N77" s="114"/>
      <c r="O77" s="118" t="str">
        <f t="shared" si="1"/>
        <v/>
      </c>
      <c r="P77" s="120"/>
      <c r="Q77" s="121"/>
      <c r="R77" s="120" t="s">
        <v>208</v>
      </c>
    </row>
    <row r="78" spans="1:20" ht="32">
      <c r="A78" s="113" t="s">
        <v>213</v>
      </c>
      <c r="B78" s="113" t="s">
        <v>41</v>
      </c>
      <c r="C78" s="114" t="s">
        <v>60</v>
      </c>
      <c r="D78" s="114"/>
      <c r="E78" s="115" t="s">
        <v>214</v>
      </c>
      <c r="F78" s="116">
        <v>45210</v>
      </c>
      <c r="G78" s="113" t="s">
        <v>212</v>
      </c>
      <c r="H78" s="117">
        <v>85</v>
      </c>
      <c r="I78" s="114"/>
      <c r="J78" s="114"/>
      <c r="K78" s="118"/>
      <c r="L78" s="119"/>
      <c r="M78" s="114"/>
      <c r="N78" s="114"/>
      <c r="O78" s="118" t="str">
        <f t="shared" si="1"/>
        <v/>
      </c>
      <c r="P78" s="120"/>
      <c r="Q78" s="121"/>
      <c r="R78" s="120" t="s">
        <v>208</v>
      </c>
    </row>
    <row r="79" spans="1:20" ht="32">
      <c r="A79" s="113" t="s">
        <v>215</v>
      </c>
      <c r="B79" s="113" t="s">
        <v>41</v>
      </c>
      <c r="C79" s="114" t="s">
        <v>60</v>
      </c>
      <c r="D79" s="114"/>
      <c r="E79" s="115" t="s">
        <v>216</v>
      </c>
      <c r="F79" s="116">
        <v>45210</v>
      </c>
      <c r="G79" s="113" t="s">
        <v>207</v>
      </c>
      <c r="H79" s="117">
        <v>85</v>
      </c>
      <c r="I79" s="114"/>
      <c r="J79" s="114"/>
      <c r="K79" s="118"/>
      <c r="L79" s="119"/>
      <c r="M79" s="114"/>
      <c r="N79" s="114"/>
      <c r="O79" s="118" t="str">
        <f t="shared" si="1"/>
        <v/>
      </c>
      <c r="P79" s="120"/>
      <c r="Q79" s="121"/>
      <c r="R79" s="120" t="s">
        <v>208</v>
      </c>
    </row>
    <row r="80" spans="1:20" ht="32">
      <c r="A80" s="113" t="s">
        <v>217</v>
      </c>
      <c r="B80" s="113" t="s">
        <v>41</v>
      </c>
      <c r="C80" s="114" t="s">
        <v>60</v>
      </c>
      <c r="D80" s="114"/>
      <c r="E80" s="115" t="s">
        <v>218</v>
      </c>
      <c r="F80" s="116">
        <v>45210</v>
      </c>
      <c r="G80" s="113" t="s">
        <v>207</v>
      </c>
      <c r="H80" s="117">
        <v>85</v>
      </c>
      <c r="I80" s="114"/>
      <c r="J80" s="114"/>
      <c r="K80" s="118"/>
      <c r="L80" s="119"/>
      <c r="M80" s="114"/>
      <c r="N80" s="114"/>
      <c r="O80" s="118" t="str">
        <f t="shared" si="1"/>
        <v/>
      </c>
      <c r="P80" s="120"/>
      <c r="Q80" s="121"/>
      <c r="R80" s="120" t="s">
        <v>208</v>
      </c>
    </row>
    <row r="81" spans="1:18" ht="32">
      <c r="A81" s="91" t="s">
        <v>219</v>
      </c>
      <c r="B81" s="91" t="s">
        <v>41</v>
      </c>
      <c r="C81" s="98" t="s">
        <v>60</v>
      </c>
      <c r="D81" s="98"/>
      <c r="E81" s="101" t="s">
        <v>220</v>
      </c>
      <c r="F81" s="102">
        <v>45218</v>
      </c>
      <c r="G81" s="91" t="s">
        <v>221</v>
      </c>
      <c r="H81" s="104">
        <v>144.80000000000001</v>
      </c>
      <c r="I81" s="98"/>
      <c r="J81" s="98"/>
      <c r="K81" s="96"/>
      <c r="L81" s="97" t="s">
        <v>51</v>
      </c>
      <c r="M81" s="98"/>
      <c r="N81" s="98"/>
      <c r="O81" s="96" t="str">
        <f t="shared" si="1"/>
        <v/>
      </c>
      <c r="P81" s="107"/>
      <c r="Q81" s="108"/>
      <c r="R81" s="107"/>
    </row>
    <row r="82" spans="1:18" ht="32">
      <c r="A82" s="91" t="s">
        <v>222</v>
      </c>
      <c r="B82" s="91" t="s">
        <v>41</v>
      </c>
      <c r="C82" s="98" t="s">
        <v>60</v>
      </c>
      <c r="D82" s="98"/>
      <c r="E82" s="101" t="s">
        <v>107</v>
      </c>
      <c r="F82" s="102">
        <v>45207</v>
      </c>
      <c r="G82" s="91" t="s">
        <v>223</v>
      </c>
      <c r="H82" s="104">
        <v>117.3</v>
      </c>
      <c r="I82" s="98"/>
      <c r="J82" s="98"/>
      <c r="K82" s="96"/>
      <c r="L82" s="97"/>
      <c r="M82" s="98" t="s">
        <v>51</v>
      </c>
      <c r="N82" s="98"/>
      <c r="O82" s="96" t="str">
        <f t="shared" si="1"/>
        <v/>
      </c>
      <c r="P82" s="107"/>
      <c r="Q82" s="108"/>
      <c r="R82" s="107" t="s">
        <v>224</v>
      </c>
    </row>
    <row r="83" spans="1:18" ht="32">
      <c r="A83" s="79" t="s">
        <v>225</v>
      </c>
      <c r="B83" s="79" t="s">
        <v>41</v>
      </c>
      <c r="C83" s="86" t="s">
        <v>60</v>
      </c>
      <c r="D83" s="86"/>
      <c r="E83" s="90" t="s">
        <v>78</v>
      </c>
      <c r="F83" s="109">
        <v>45205</v>
      </c>
      <c r="G83" s="79" t="s">
        <v>223</v>
      </c>
      <c r="H83" s="110">
        <v>102.8</v>
      </c>
      <c r="I83" s="86"/>
      <c r="J83" s="86"/>
      <c r="K83" s="87"/>
      <c r="L83" s="85"/>
      <c r="M83" s="86" t="s">
        <v>45</v>
      </c>
      <c r="N83" s="86"/>
      <c r="O83" s="87" t="str">
        <f t="shared" si="1"/>
        <v/>
      </c>
      <c r="P83" s="111"/>
      <c r="Q83" s="112"/>
      <c r="R83" s="111" t="s">
        <v>226</v>
      </c>
    </row>
    <row r="84" spans="1:18" ht="32">
      <c r="A84" s="91" t="s">
        <v>227</v>
      </c>
      <c r="B84" s="91" t="s">
        <v>41</v>
      </c>
      <c r="C84" s="98" t="s">
        <v>60</v>
      </c>
      <c r="D84" s="98"/>
      <c r="E84" s="101" t="s">
        <v>116</v>
      </c>
      <c r="F84" s="102">
        <v>45206</v>
      </c>
      <c r="G84" s="91" t="s">
        <v>223</v>
      </c>
      <c r="H84" s="104">
        <v>170.8</v>
      </c>
      <c r="I84" s="98"/>
      <c r="J84" s="98"/>
      <c r="K84" s="96">
        <v>165</v>
      </c>
      <c r="L84" s="97"/>
      <c r="M84" s="98" t="s">
        <v>51</v>
      </c>
      <c r="N84" s="98"/>
      <c r="O84" s="96" t="str">
        <f t="shared" si="1"/>
        <v/>
      </c>
      <c r="P84" s="107"/>
      <c r="Q84" s="108"/>
      <c r="R84" s="107" t="s">
        <v>228</v>
      </c>
    </row>
    <row r="85" spans="1:18" s="8" customFormat="1" ht="32">
      <c r="A85" s="91" t="s">
        <v>229</v>
      </c>
      <c r="B85" s="91" t="s">
        <v>41</v>
      </c>
      <c r="C85" s="98" t="s">
        <v>60</v>
      </c>
      <c r="D85" s="98"/>
      <c r="E85" s="101" t="s">
        <v>230</v>
      </c>
      <c r="F85" s="103">
        <v>45204</v>
      </c>
      <c r="G85" s="91" t="s">
        <v>223</v>
      </c>
      <c r="H85" s="122">
        <v>112.8</v>
      </c>
      <c r="I85" s="92"/>
      <c r="J85" s="92"/>
      <c r="K85" s="96"/>
      <c r="L85" s="91"/>
      <c r="M85" s="92" t="s">
        <v>51</v>
      </c>
      <c r="N85" s="92"/>
      <c r="O85" s="96" t="str">
        <f t="shared" si="1"/>
        <v/>
      </c>
      <c r="P85" s="107"/>
      <c r="Q85" s="123"/>
      <c r="R85" s="107" t="s">
        <v>224</v>
      </c>
    </row>
    <row r="86" spans="1:18" s="8" customFormat="1" ht="32">
      <c r="A86" s="91" t="s">
        <v>231</v>
      </c>
      <c r="B86" s="91" t="s">
        <v>41</v>
      </c>
      <c r="C86" s="92" t="s">
        <v>60</v>
      </c>
      <c r="D86" s="92"/>
      <c r="E86" s="101" t="s">
        <v>82</v>
      </c>
      <c r="F86" s="103">
        <v>45205</v>
      </c>
      <c r="G86" s="91" t="s">
        <v>223</v>
      </c>
      <c r="H86" s="122">
        <v>84.3</v>
      </c>
      <c r="I86" s="92"/>
      <c r="J86" s="92"/>
      <c r="K86" s="96"/>
      <c r="L86" s="91"/>
      <c r="M86" s="92" t="s">
        <v>51</v>
      </c>
      <c r="N86" s="92"/>
      <c r="O86" s="96" t="str">
        <f t="shared" si="1"/>
        <v/>
      </c>
      <c r="P86" s="107"/>
      <c r="Q86" s="123"/>
      <c r="R86" s="107" t="s">
        <v>224</v>
      </c>
    </row>
    <row r="87" spans="1:18" ht="32">
      <c r="A87" s="79" t="s">
        <v>232</v>
      </c>
      <c r="B87" s="79" t="s">
        <v>41</v>
      </c>
      <c r="C87" s="86" t="s">
        <v>60</v>
      </c>
      <c r="D87" s="86"/>
      <c r="E87" s="90" t="s">
        <v>123</v>
      </c>
      <c r="F87" s="109">
        <v>45206</v>
      </c>
      <c r="G87" s="79" t="s">
        <v>223</v>
      </c>
      <c r="H87" s="110">
        <v>138.80000000000001</v>
      </c>
      <c r="I87" s="86"/>
      <c r="J87" s="86"/>
      <c r="K87" s="87"/>
      <c r="L87" s="85"/>
      <c r="M87" s="86" t="s">
        <v>45</v>
      </c>
      <c r="N87" s="86"/>
      <c r="O87" s="87" t="str">
        <f t="shared" si="1"/>
        <v/>
      </c>
      <c r="P87" s="111"/>
      <c r="Q87" s="112"/>
      <c r="R87" s="111" t="s">
        <v>233</v>
      </c>
    </row>
    <row r="88" spans="1:18" ht="16">
      <c r="A88" s="17" t="s">
        <v>234</v>
      </c>
      <c r="B88" s="12" t="s">
        <v>41</v>
      </c>
      <c r="C88" s="7" t="s">
        <v>60</v>
      </c>
      <c r="E88" s="57" t="s">
        <v>126</v>
      </c>
      <c r="F88" s="9">
        <v>45204</v>
      </c>
      <c r="G88" s="57" t="s">
        <v>235</v>
      </c>
      <c r="H88" s="10">
        <v>117.8</v>
      </c>
      <c r="K88" s="55"/>
      <c r="O88" s="55" t="str">
        <f t="shared" si="1"/>
        <v/>
      </c>
      <c r="P88" s="57"/>
      <c r="R88" s="57"/>
    </row>
    <row r="89" spans="1:18">
      <c r="A89" t="s">
        <v>236</v>
      </c>
      <c r="H89" s="10">
        <f>SUM(H10:H88)</f>
        <v>7851.5100000000011</v>
      </c>
      <c r="I89" s="10"/>
      <c r="J89" s="10"/>
      <c r="O89" s="10">
        <f>SUM(O10:O88)</f>
        <v>1912.8</v>
      </c>
      <c r="P89" s="10">
        <f>SUM(P10:P73)</f>
        <v>0</v>
      </c>
      <c r="Q89" s="14"/>
    </row>
    <row r="90" spans="1:18">
      <c r="Q90" s="14"/>
    </row>
    <row r="91" spans="1:18">
      <c r="Q91" s="14"/>
    </row>
    <row r="92" spans="1:18">
      <c r="Q92" s="14"/>
    </row>
    <row r="93" spans="1:18">
      <c r="Q93" s="14"/>
    </row>
    <row r="94" spans="1:18">
      <c r="Q94" s="14"/>
    </row>
    <row r="95" spans="1:18">
      <c r="Q95" s="14"/>
    </row>
    <row r="96" spans="1:18">
      <c r="Q96" s="14"/>
    </row>
    <row r="97" spans="17:17">
      <c r="Q97" s="14"/>
    </row>
    <row r="98" spans="17:17">
      <c r="Q98" s="14"/>
    </row>
    <row r="99" spans="17:17">
      <c r="Q99" s="14"/>
    </row>
    <row r="100" spans="17:17">
      <c r="Q100" s="14"/>
    </row>
    <row r="101" spans="17:17">
      <c r="Q101" s="14"/>
    </row>
    <row r="102" spans="17:17">
      <c r="Q102" s="14"/>
    </row>
    <row r="103" spans="17:17">
      <c r="Q103" s="14"/>
    </row>
    <row r="104" spans="17:17">
      <c r="Q104" s="14"/>
    </row>
    <row r="105" spans="17:17">
      <c r="Q105" s="14"/>
    </row>
    <row r="106" spans="17:17">
      <c r="Q106" s="14"/>
    </row>
    <row r="107" spans="17:17">
      <c r="Q107" s="14"/>
    </row>
    <row r="108" spans="17:17">
      <c r="Q108" s="14"/>
    </row>
    <row r="109" spans="17:17">
      <c r="Q109" s="14"/>
    </row>
    <row r="110" spans="17:17">
      <c r="Q110" s="14"/>
    </row>
    <row r="111" spans="17:17">
      <c r="Q111" s="14"/>
    </row>
    <row r="112" spans="17:17">
      <c r="Q112" s="14"/>
    </row>
    <row r="113" spans="15:17">
      <c r="Q113" s="14"/>
    </row>
    <row r="114" spans="15:17">
      <c r="Q114" s="14"/>
    </row>
    <row r="115" spans="15:17">
      <c r="Q115" s="14"/>
    </row>
    <row r="116" spans="15:17">
      <c r="Q116" s="14"/>
    </row>
    <row r="117" spans="15:17">
      <c r="Q117" s="14"/>
    </row>
    <row r="118" spans="15:17">
      <c r="O118" s="59"/>
      <c r="Q118" s="14"/>
    </row>
    <row r="119" spans="15:17">
      <c r="Q119" s="14"/>
    </row>
    <row r="120" spans="15:17">
      <c r="Q120" s="14"/>
    </row>
    <row r="121" spans="15:17">
      <c r="Q121" s="14"/>
    </row>
    <row r="122" spans="15:17">
      <c r="Q122" s="14"/>
    </row>
    <row r="123" spans="15:17">
      <c r="Q123" s="14"/>
    </row>
    <row r="124" spans="15:17">
      <c r="Q124" s="14"/>
    </row>
    <row r="125" spans="15:17">
      <c r="Q125" s="14"/>
    </row>
    <row r="126" spans="15:17">
      <c r="Q126" s="14"/>
    </row>
    <row r="127" spans="15:17">
      <c r="Q127" s="14"/>
    </row>
    <row r="128" spans="15:17">
      <c r="Q128" s="14"/>
    </row>
    <row r="129" spans="17:17">
      <c r="Q129" s="14"/>
    </row>
    <row r="130" spans="17:17">
      <c r="Q130" s="14"/>
    </row>
    <row r="131" spans="17:17">
      <c r="Q131" s="14"/>
    </row>
    <row r="132" spans="17:17">
      <c r="Q132" s="14"/>
    </row>
    <row r="133" spans="17:17">
      <c r="Q133" s="14"/>
    </row>
    <row r="134" spans="17:17">
      <c r="Q134" s="14"/>
    </row>
    <row r="135" spans="17:17">
      <c r="Q135" s="14"/>
    </row>
    <row r="136" spans="17:17">
      <c r="Q136" s="14"/>
    </row>
    <row r="137" spans="17:17">
      <c r="Q137" s="14"/>
    </row>
    <row r="138" spans="17:17">
      <c r="Q138" s="14"/>
    </row>
    <row r="139" spans="17:17">
      <c r="Q139" s="14"/>
    </row>
    <row r="140" spans="17:17">
      <c r="Q140" s="14"/>
    </row>
    <row r="141" spans="17:17">
      <c r="Q141" s="14"/>
    </row>
    <row r="142" spans="17:17">
      <c r="Q142" s="14"/>
    </row>
    <row r="143" spans="17:17">
      <c r="Q143" s="14"/>
    </row>
    <row r="144" spans="17:17">
      <c r="Q144" s="14"/>
    </row>
    <row r="145" spans="17:17">
      <c r="Q145" s="14"/>
    </row>
    <row r="146" spans="17:17">
      <c r="Q146" s="14"/>
    </row>
    <row r="147" spans="17:17">
      <c r="Q147" s="14"/>
    </row>
    <row r="148" spans="17:17">
      <c r="Q148" s="14"/>
    </row>
    <row r="149" spans="17:17">
      <c r="Q149" s="14"/>
    </row>
    <row r="150" spans="17:17">
      <c r="Q150" s="14"/>
    </row>
    <row r="151" spans="17:17">
      <c r="Q151" s="14"/>
    </row>
    <row r="152" spans="17:17">
      <c r="Q152" s="14"/>
    </row>
    <row r="153" spans="17:17">
      <c r="Q153" s="14"/>
    </row>
    <row r="154" spans="17:17">
      <c r="Q154" s="14"/>
    </row>
    <row r="155" spans="17:17">
      <c r="Q155" s="14"/>
    </row>
    <row r="156" spans="17:17">
      <c r="Q156" s="14"/>
    </row>
    <row r="157" spans="17:17">
      <c r="Q157" s="14"/>
    </row>
    <row r="158" spans="17:17">
      <c r="Q158" s="14"/>
    </row>
    <row r="159" spans="17:17">
      <c r="Q159" s="14"/>
    </row>
    <row r="160" spans="17:17">
      <c r="Q160" s="14"/>
    </row>
    <row r="161" spans="17:17">
      <c r="Q161" s="14"/>
    </row>
    <row r="162" spans="17:17">
      <c r="Q162" s="14"/>
    </row>
    <row r="163" spans="17:17">
      <c r="Q163" s="14"/>
    </row>
    <row r="164" spans="17:17">
      <c r="Q164" s="14"/>
    </row>
    <row r="165" spans="17:17">
      <c r="Q165" s="14"/>
    </row>
    <row r="166" spans="17:17">
      <c r="Q166" s="14"/>
    </row>
    <row r="167" spans="17:17">
      <c r="Q167" s="14"/>
    </row>
    <row r="168" spans="17:17">
      <c r="Q168" s="14"/>
    </row>
    <row r="169" spans="17:17">
      <c r="Q169" s="14"/>
    </row>
    <row r="170" spans="17:17">
      <c r="Q170" s="14"/>
    </row>
    <row r="171" spans="17:17">
      <c r="Q171" s="14"/>
    </row>
    <row r="172" spans="17:17">
      <c r="Q172" s="14"/>
    </row>
    <row r="173" spans="17:17">
      <c r="Q173" s="14"/>
    </row>
    <row r="174" spans="17:17">
      <c r="Q174" s="14"/>
    </row>
    <row r="175" spans="17:17">
      <c r="Q175" s="14"/>
    </row>
    <row r="176" spans="17:17">
      <c r="Q176" s="14"/>
    </row>
    <row r="177" spans="1:17">
      <c r="A177" s="60"/>
      <c r="B177" s="60"/>
      <c r="C177" s="60"/>
      <c r="D177" s="60"/>
      <c r="E177" s="37"/>
      <c r="F177" s="61"/>
      <c r="G177" s="37"/>
      <c r="H177" s="62"/>
      <c r="I177" s="63"/>
      <c r="J177" s="63"/>
      <c r="K177" s="64"/>
      <c r="L177" s="65"/>
      <c r="M177" s="60"/>
      <c r="N177" s="60"/>
      <c r="O177" s="66"/>
      <c r="P177" s="67"/>
      <c r="Q177" s="68"/>
    </row>
    <row r="178" spans="1:17">
      <c r="A178" s="60"/>
      <c r="B178" s="60"/>
      <c r="C178" s="60"/>
      <c r="D178" s="60"/>
      <c r="E178" s="37"/>
      <c r="F178" s="61"/>
      <c r="G178" s="37"/>
      <c r="H178" s="62"/>
      <c r="I178" s="63"/>
      <c r="J178" s="63"/>
      <c r="K178" s="64"/>
      <c r="L178" s="65"/>
      <c r="M178" s="60"/>
      <c r="N178" s="60"/>
      <c r="O178" s="66"/>
      <c r="P178" s="67"/>
      <c r="Q178" s="68"/>
    </row>
    <row r="179" spans="1:17">
      <c r="A179" s="60"/>
      <c r="B179" s="60"/>
      <c r="C179" s="60"/>
      <c r="D179" s="60"/>
      <c r="E179" s="37"/>
      <c r="F179" s="61"/>
      <c r="G179" s="37"/>
      <c r="H179" s="62"/>
      <c r="I179" s="63"/>
      <c r="J179" s="63"/>
      <c r="K179" s="64"/>
      <c r="L179" s="65"/>
      <c r="M179" s="60"/>
      <c r="N179" s="60"/>
      <c r="O179" s="66"/>
      <c r="P179" s="67"/>
      <c r="Q179" s="68"/>
    </row>
    <row r="180" spans="1:17">
      <c r="A180" s="60"/>
      <c r="B180" s="60"/>
      <c r="C180" s="60"/>
      <c r="D180" s="60"/>
      <c r="E180" s="37"/>
      <c r="F180" s="61"/>
      <c r="G180" s="37"/>
      <c r="H180" s="62"/>
      <c r="I180" s="63"/>
      <c r="J180" s="63"/>
      <c r="K180" s="64"/>
      <c r="L180" s="65"/>
      <c r="M180" s="60"/>
      <c r="N180" s="60"/>
      <c r="O180" s="66"/>
      <c r="P180" s="67"/>
      <c r="Q180" s="68"/>
    </row>
    <row r="181" spans="1:17">
      <c r="A181" s="60"/>
      <c r="B181" s="60"/>
      <c r="C181" s="60"/>
      <c r="D181" s="60"/>
      <c r="E181" s="37"/>
      <c r="F181" s="61"/>
      <c r="G181" s="37"/>
      <c r="H181" s="62"/>
      <c r="I181" s="63"/>
      <c r="J181" s="63"/>
      <c r="K181" s="64"/>
      <c r="L181" s="65"/>
      <c r="M181" s="60"/>
      <c r="N181" s="60"/>
      <c r="O181" s="66"/>
      <c r="P181" s="67"/>
      <c r="Q181" s="68"/>
    </row>
    <row r="182" spans="1:17">
      <c r="A182" s="60"/>
      <c r="B182" s="60"/>
      <c r="C182" s="60"/>
      <c r="D182" s="60"/>
      <c r="E182" s="37"/>
      <c r="F182" s="61"/>
      <c r="G182" s="37"/>
      <c r="H182" s="62"/>
      <c r="I182" s="63"/>
      <c r="J182" s="63"/>
      <c r="K182" s="64"/>
      <c r="L182" s="65"/>
      <c r="M182" s="60"/>
      <c r="N182" s="60"/>
      <c r="O182" s="66"/>
      <c r="P182" s="67"/>
      <c r="Q182" s="68"/>
    </row>
    <row r="183" spans="1:17">
      <c r="A183" s="60"/>
      <c r="B183" s="60"/>
      <c r="C183" s="60"/>
      <c r="D183" s="60"/>
      <c r="E183" s="37"/>
      <c r="F183" s="61"/>
      <c r="G183" s="37"/>
      <c r="H183" s="62"/>
      <c r="I183" s="63"/>
      <c r="J183" s="63"/>
      <c r="K183" s="64"/>
      <c r="L183" s="65"/>
      <c r="M183" s="60"/>
      <c r="N183" s="60"/>
      <c r="O183" s="66"/>
      <c r="P183" s="67"/>
      <c r="Q183" s="68"/>
    </row>
    <row r="184" spans="1:17">
      <c r="A184" s="60"/>
      <c r="B184" s="60"/>
      <c r="C184" s="60"/>
      <c r="D184" s="60"/>
      <c r="E184" s="37"/>
      <c r="F184" s="61"/>
      <c r="G184" s="37"/>
      <c r="H184" s="62"/>
      <c r="I184" s="63"/>
      <c r="J184" s="63"/>
      <c r="K184" s="64"/>
      <c r="L184" s="65"/>
      <c r="M184" s="60"/>
      <c r="N184" s="60"/>
      <c r="O184" s="66"/>
      <c r="P184" s="67"/>
      <c r="Q184" s="68"/>
    </row>
    <row r="185" spans="1:17">
      <c r="A185" s="60"/>
      <c r="B185" s="60"/>
      <c r="C185" s="60"/>
      <c r="D185" s="60"/>
      <c r="E185" s="37"/>
      <c r="F185" s="61"/>
      <c r="G185" s="37"/>
      <c r="H185" s="62"/>
      <c r="I185" s="63"/>
      <c r="J185" s="63"/>
      <c r="K185" s="64"/>
      <c r="L185" s="65"/>
      <c r="M185" s="60"/>
      <c r="N185" s="60"/>
      <c r="O185" s="66"/>
      <c r="P185" s="67"/>
      <c r="Q185" s="68"/>
    </row>
    <row r="186" spans="1:17">
      <c r="A186" s="60"/>
      <c r="B186" s="60"/>
      <c r="C186" s="60"/>
      <c r="D186" s="60"/>
      <c r="E186" s="37"/>
      <c r="F186" s="61"/>
      <c r="G186" s="37"/>
      <c r="H186" s="62"/>
      <c r="I186" s="63"/>
      <c r="J186" s="63"/>
      <c r="K186" s="64"/>
      <c r="L186" s="65"/>
      <c r="M186" s="60"/>
      <c r="N186" s="60"/>
      <c r="O186" s="66"/>
      <c r="P186" s="67"/>
      <c r="Q186" s="68"/>
    </row>
    <row r="187" spans="1:17">
      <c r="A187" s="60"/>
      <c r="B187" s="60"/>
      <c r="C187" s="60"/>
      <c r="D187" s="60"/>
      <c r="E187" s="37"/>
      <c r="F187" s="61"/>
      <c r="G187" s="37"/>
      <c r="H187" s="62"/>
      <c r="I187" s="63"/>
      <c r="J187" s="63"/>
      <c r="K187" s="64"/>
      <c r="L187" s="65"/>
      <c r="M187" s="60"/>
      <c r="N187" s="60"/>
      <c r="O187" s="66"/>
      <c r="P187" s="67"/>
      <c r="Q187" s="68"/>
    </row>
    <row r="188" spans="1:17">
      <c r="A188" s="60"/>
      <c r="B188" s="60"/>
      <c r="C188" s="60"/>
      <c r="D188" s="60"/>
      <c r="E188" s="37"/>
      <c r="F188" s="61"/>
      <c r="G188" s="37"/>
      <c r="H188" s="62"/>
      <c r="I188" s="63"/>
      <c r="J188" s="63"/>
      <c r="K188" s="64"/>
      <c r="L188" s="65"/>
      <c r="M188" s="60"/>
      <c r="N188" s="60"/>
      <c r="O188" s="66"/>
      <c r="P188" s="67"/>
      <c r="Q188" s="68"/>
    </row>
    <row r="189" spans="1:17">
      <c r="A189" s="60"/>
      <c r="B189" s="60"/>
      <c r="C189" s="60"/>
      <c r="D189" s="60"/>
      <c r="E189" s="37"/>
      <c r="F189" s="61"/>
      <c r="G189" s="37"/>
      <c r="H189" s="62"/>
      <c r="I189" s="63"/>
      <c r="J189" s="63"/>
      <c r="K189" s="64"/>
      <c r="L189" s="65"/>
      <c r="M189" s="60"/>
      <c r="N189" s="60"/>
      <c r="O189" s="66"/>
      <c r="P189" s="67"/>
      <c r="Q189" s="68"/>
    </row>
    <row r="190" spans="1:17">
      <c r="A190" s="60"/>
      <c r="B190" s="60"/>
      <c r="C190" s="60"/>
      <c r="D190" s="60"/>
      <c r="E190" s="37"/>
      <c r="F190" s="61"/>
      <c r="G190" s="37"/>
      <c r="H190" s="62"/>
      <c r="I190" s="63"/>
      <c r="J190" s="63"/>
      <c r="K190" s="64"/>
      <c r="L190" s="65"/>
      <c r="M190" s="60"/>
      <c r="N190" s="60"/>
      <c r="O190" s="66"/>
      <c r="P190" s="67"/>
      <c r="Q190" s="68"/>
    </row>
    <row r="191" spans="1:17">
      <c r="A191" s="60"/>
      <c r="B191" s="60"/>
      <c r="C191" s="60"/>
      <c r="D191" s="60"/>
      <c r="E191" s="37"/>
      <c r="F191" s="61"/>
      <c r="G191" s="37"/>
      <c r="H191" s="62"/>
      <c r="I191" s="63"/>
      <c r="J191" s="63"/>
      <c r="K191" s="64"/>
      <c r="L191" s="65"/>
      <c r="M191" s="60"/>
      <c r="N191" s="60"/>
      <c r="O191" s="66"/>
      <c r="P191" s="67"/>
      <c r="Q191" s="68"/>
    </row>
    <row r="192" spans="1:17">
      <c r="A192" s="60"/>
      <c r="B192" s="60"/>
      <c r="C192" s="60"/>
      <c r="D192" s="60"/>
      <c r="E192" s="37"/>
      <c r="F192" s="61"/>
      <c r="G192" s="37"/>
      <c r="H192" s="62"/>
      <c r="I192" s="63"/>
      <c r="J192" s="63"/>
      <c r="K192" s="64"/>
      <c r="L192" s="65"/>
      <c r="M192" s="60"/>
      <c r="N192" s="60"/>
      <c r="O192" s="66"/>
      <c r="P192" s="67"/>
      <c r="Q192" s="68"/>
    </row>
    <row r="193" spans="1:17">
      <c r="A193" s="60"/>
      <c r="B193" s="60"/>
      <c r="C193" s="60"/>
      <c r="D193" s="60"/>
      <c r="E193" s="37"/>
      <c r="F193" s="61"/>
      <c r="G193" s="37"/>
      <c r="H193" s="62"/>
      <c r="I193" s="63"/>
      <c r="J193" s="63"/>
      <c r="K193" s="64"/>
      <c r="L193" s="65"/>
      <c r="M193" s="60"/>
      <c r="N193" s="60"/>
      <c r="O193" s="66"/>
      <c r="P193" s="67"/>
      <c r="Q193" s="68"/>
    </row>
    <row r="194" spans="1:17">
      <c r="A194" s="60"/>
      <c r="B194" s="60"/>
      <c r="C194" s="60"/>
      <c r="D194" s="60"/>
      <c r="E194" s="37"/>
      <c r="F194" s="61"/>
      <c r="G194" s="37"/>
      <c r="H194" s="62"/>
      <c r="I194" s="63"/>
      <c r="J194" s="63"/>
      <c r="K194" s="64"/>
      <c r="L194" s="65"/>
      <c r="M194" s="60"/>
      <c r="N194" s="60"/>
      <c r="O194" s="66"/>
      <c r="P194" s="67"/>
      <c r="Q194" s="68"/>
    </row>
    <row r="195" spans="1:17">
      <c r="A195" s="60"/>
      <c r="B195" s="60"/>
      <c r="C195" s="60"/>
      <c r="D195" s="60"/>
      <c r="E195" s="37"/>
      <c r="F195" s="61"/>
      <c r="G195" s="37"/>
      <c r="H195" s="62"/>
      <c r="I195" s="63"/>
      <c r="J195" s="63"/>
      <c r="K195" s="64"/>
      <c r="L195" s="65"/>
      <c r="M195" s="60"/>
      <c r="N195" s="60"/>
      <c r="O195" s="66"/>
      <c r="P195" s="67"/>
      <c r="Q195" s="68"/>
    </row>
    <row r="196" spans="1:17">
      <c r="A196" s="60"/>
      <c r="B196" s="60"/>
      <c r="C196" s="60"/>
      <c r="D196" s="60"/>
      <c r="E196" s="37"/>
      <c r="F196" s="61"/>
      <c r="G196" s="37"/>
      <c r="H196" s="62"/>
      <c r="I196" s="63"/>
      <c r="J196" s="63"/>
      <c r="K196" s="64"/>
      <c r="L196" s="65"/>
      <c r="M196" s="60"/>
      <c r="N196" s="60"/>
      <c r="O196" s="66"/>
      <c r="P196" s="67"/>
      <c r="Q196" s="68"/>
    </row>
    <row r="197" spans="1:17">
      <c r="A197" s="60"/>
      <c r="B197" s="60"/>
      <c r="C197" s="60"/>
      <c r="D197" s="60"/>
      <c r="E197" s="37"/>
      <c r="F197" s="61"/>
      <c r="G197" s="37"/>
      <c r="H197" s="62"/>
      <c r="I197" s="63"/>
      <c r="J197" s="63"/>
      <c r="K197" s="64"/>
      <c r="L197" s="65"/>
      <c r="M197" s="60"/>
      <c r="N197" s="60"/>
      <c r="O197" s="66"/>
      <c r="P197" s="67"/>
      <c r="Q197" s="68"/>
    </row>
    <row r="198" spans="1:17">
      <c r="A198" s="60"/>
      <c r="B198" s="60"/>
      <c r="C198" s="60"/>
      <c r="D198" s="60"/>
      <c r="E198" s="37"/>
      <c r="F198" s="61"/>
      <c r="G198" s="37"/>
      <c r="H198" s="62"/>
      <c r="I198" s="63"/>
      <c r="J198" s="63"/>
      <c r="K198" s="64"/>
      <c r="L198" s="65"/>
      <c r="M198" s="60"/>
      <c r="N198" s="60"/>
      <c r="O198" s="66"/>
      <c r="P198" s="67"/>
      <c r="Q198" s="68"/>
    </row>
    <row r="199" spans="1:17">
      <c r="A199" s="60"/>
      <c r="B199" s="60"/>
      <c r="C199" s="60"/>
      <c r="D199" s="60"/>
      <c r="E199" s="37"/>
      <c r="F199" s="61"/>
      <c r="G199" s="37"/>
      <c r="H199" s="62"/>
      <c r="I199" s="63"/>
      <c r="J199" s="63"/>
      <c r="K199" s="64"/>
      <c r="L199" s="65"/>
      <c r="M199" s="60"/>
      <c r="N199" s="60"/>
      <c r="O199" s="66"/>
      <c r="P199" s="67"/>
      <c r="Q199" s="68"/>
    </row>
    <row r="200" spans="1:17">
      <c r="A200" s="60"/>
      <c r="B200" s="60"/>
      <c r="C200" s="60"/>
      <c r="D200" s="60"/>
      <c r="E200" s="37"/>
      <c r="F200" s="61"/>
      <c r="G200" s="37"/>
      <c r="H200" s="62"/>
      <c r="I200" s="63"/>
      <c r="J200" s="63"/>
      <c r="K200" s="64"/>
      <c r="L200" s="65"/>
      <c r="M200" s="60"/>
      <c r="N200" s="60"/>
      <c r="O200" s="66"/>
      <c r="P200" s="67"/>
      <c r="Q200" s="68"/>
    </row>
    <row r="201" spans="1:17">
      <c r="A201" s="60"/>
      <c r="B201" s="60"/>
      <c r="C201" s="60"/>
      <c r="D201" s="60"/>
      <c r="E201" s="37"/>
      <c r="F201" s="61"/>
      <c r="G201" s="37"/>
      <c r="H201" s="62"/>
      <c r="I201" s="63"/>
      <c r="J201" s="63"/>
      <c r="K201" s="64"/>
      <c r="L201" s="65"/>
      <c r="M201" s="60"/>
      <c r="N201" s="60"/>
      <c r="O201" s="66"/>
      <c r="P201" s="67"/>
      <c r="Q201" s="68"/>
    </row>
    <row r="202" spans="1:17">
      <c r="A202" s="60"/>
      <c r="B202" s="60"/>
      <c r="C202" s="60"/>
      <c r="D202" s="60"/>
      <c r="E202" s="37"/>
      <c r="F202" s="61"/>
      <c r="G202" s="37"/>
      <c r="H202" s="62"/>
      <c r="I202" s="63"/>
      <c r="J202" s="63"/>
      <c r="K202" s="64"/>
      <c r="L202" s="65"/>
      <c r="M202" s="60"/>
      <c r="N202" s="60"/>
      <c r="O202" s="66"/>
      <c r="P202" s="67"/>
      <c r="Q202" s="69"/>
    </row>
    <row r="203" spans="1:17" ht="48">
      <c r="A203" s="70" t="s">
        <v>237</v>
      </c>
      <c r="B203" s="70"/>
      <c r="C203" s="71"/>
      <c r="D203" s="71"/>
      <c r="E203" s="72"/>
      <c r="F203" s="73"/>
      <c r="G203" s="72"/>
      <c r="H203" s="74"/>
      <c r="I203" s="71"/>
      <c r="J203" s="71"/>
      <c r="K203" s="75"/>
      <c r="L203" s="76"/>
      <c r="M203" s="71"/>
      <c r="N203" s="71"/>
      <c r="O203" s="77" t="s">
        <v>238</v>
      </c>
      <c r="P203" s="77" t="s">
        <v>239</v>
      </c>
      <c r="Q203" s="78"/>
    </row>
    <row r="204" spans="1:17">
      <c r="O204" s="34">
        <v>0</v>
      </c>
      <c r="P204" s="34">
        <v>0</v>
      </c>
    </row>
  </sheetData>
  <mergeCells count="4">
    <mergeCell ref="A1:E1"/>
    <mergeCell ref="A9:Q9"/>
    <mergeCell ref="A27:Q27"/>
    <mergeCell ref="A52:Q52"/>
  </mergeCells>
  <pageMargins left="0.7" right="0.7" top="1.1812499999999999" bottom="1.1812499999999999" header="0.51180555555555496" footer="0.51180555555555496"/>
  <pageSetup paperSize="9" firstPageNumber="0" orientation="portrait" horizontalDpi="300" verticalDpi="300"/>
</worksheet>
</file>

<file path=docProps/app.xml><?xml version="1.0" encoding="utf-8"?>
<Properties xmlns="http://schemas.openxmlformats.org/officeDocument/2006/extended-properties" xmlns:vt="http://schemas.openxmlformats.org/officeDocument/2006/docPropsVTypes">
  <Template/>
  <Application>Microsoft Macintosh Excel</Application>
  <DocSecurity>0</DocSecurity>
  <ScaleCrop>false</ScaleCrop>
  <HeadingPairs>
    <vt:vector size="4" baseType="variant">
      <vt:variant>
        <vt:lpstr>Arbeitsblätter</vt:lpstr>
      </vt:variant>
      <vt:variant>
        <vt:i4>2</vt:i4>
      </vt:variant>
      <vt:variant>
        <vt:lpstr>Benannte Bereiche</vt:lpstr>
      </vt:variant>
      <vt:variant>
        <vt:i4>1</vt:i4>
      </vt:variant>
    </vt:vector>
  </HeadingPairs>
  <TitlesOfParts>
    <vt:vector size="3" baseType="lpstr">
      <vt:lpstr>Übersicht</vt:lpstr>
      <vt:lpstr>Anträge</vt:lpstr>
      <vt:lpstr>Übersicht!Druckbereich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AStANaut</dc:creator>
  <dc:description/>
  <cp:lastModifiedBy>Kenan Bilen</cp:lastModifiedBy>
  <cp:revision>32</cp:revision>
  <dcterms:created xsi:type="dcterms:W3CDTF">2016-10-11T10:10:23Z</dcterms:created>
  <dcterms:modified xsi:type="dcterms:W3CDTF">2023-11-11T14:29:55Z</dcterms:modified>
  <dc:language>de-DE</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HyperlinksChanged">
    <vt:bool>false</vt:bool>
  </property>
  <property fmtid="{D5CDD505-2E9C-101B-9397-08002B2CF9AE}" pid="3" name="LinksUpToDate">
    <vt:bool>false</vt:bool>
  </property>
  <property fmtid="{D5CDD505-2E9C-101B-9397-08002B2CF9AE}" pid="4" name="ScaleCrop">
    <vt:bool>false</vt:bool>
  </property>
  <property fmtid="{D5CDD505-2E9C-101B-9397-08002B2CF9AE}" pid="5" name="ShareDoc">
    <vt:bool>false</vt:bool>
  </property>
</Properties>
</file>